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codeName="ThisWorkbook" hidePivotFieldList="1" defaultThemeVersion="166925"/>
  <mc:AlternateContent xmlns:mc="http://schemas.openxmlformats.org/markup-compatibility/2006">
    <mc:Choice Requires="x15">
      <x15ac:absPath xmlns:x15ac="http://schemas.microsoft.com/office/spreadsheetml/2010/11/ac" url="/Users/gianlucalonginotti/Dropbox/Freelance/Upwork - Gianluca/16. SamurAI/02. Other Stuff/Trade Journal Article/"/>
    </mc:Choice>
  </mc:AlternateContent>
  <xr:revisionPtr revIDLastSave="0" documentId="13_ncr:1_{561B9EBF-EC51-D642-84E4-7B744EFB62DE}" xr6:coauthVersionLast="47" xr6:coauthVersionMax="47" xr10:uidLastSave="{00000000-0000-0000-0000-000000000000}"/>
  <bookViews>
    <workbookView xWindow="1320" yWindow="760" windowWidth="29280" windowHeight="19000" xr2:uid="{5165474B-76BF-5246-B340-975488C3F101}"/>
  </bookViews>
  <sheets>
    <sheet name="Instructions" sheetId="4" r:id="rId1"/>
    <sheet name="Overview" sheetId="6" r:id="rId2"/>
    <sheet name="Trades" sheetId="7" r:id="rId3"/>
  </sheets>
  <calcPr calcId="191029"/>
  <pivotCaches>
    <pivotCache cacheId="0" r:id="rId4"/>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M77" i="7" l="1"/>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6" i="7"/>
  <c r="M45" i="7"/>
  <c r="M44" i="7"/>
  <c r="M43" i="7"/>
  <c r="M42" i="7"/>
  <c r="M41" i="7"/>
  <c r="M40" i="7"/>
  <c r="M39" i="7"/>
  <c r="M38" i="7"/>
  <c r="M37" i="7"/>
  <c r="M36" i="7"/>
  <c r="M35" i="7"/>
  <c r="M34" i="7"/>
  <c r="M33" i="7"/>
  <c r="M32" i="7"/>
  <c r="M31" i="7"/>
  <c r="M30" i="7"/>
  <c r="M29" i="7"/>
  <c r="M28" i="7"/>
  <c r="M27" i="7"/>
  <c r="M26" i="7"/>
  <c r="M25" i="7"/>
  <c r="M24" i="7"/>
  <c r="M23" i="7"/>
  <c r="M22" i="7"/>
  <c r="M21" i="7"/>
  <c r="M20" i="7"/>
  <c r="M19" i="7"/>
  <c r="M18" i="7"/>
  <c r="M17" i="7"/>
  <c r="M16" i="7"/>
  <c r="M15" i="7"/>
  <c r="M14" i="7"/>
  <c r="M13" i="7"/>
  <c r="M12" i="7"/>
  <c r="M11" i="7"/>
  <c r="M10" i="7"/>
  <c r="M9" i="7"/>
  <c r="M8" i="7"/>
  <c r="M7" i="7"/>
  <c r="M6" i="7"/>
  <c r="M5" i="7"/>
  <c r="M4" i="7"/>
  <c r="M3" i="7"/>
  <c r="M2" i="7"/>
  <c r="H9" i="7"/>
  <c r="H2" i="7" l="1"/>
  <c r="J50" i="7"/>
  <c r="J49" i="7"/>
  <c r="J48" i="7"/>
  <c r="J5" i="7"/>
  <c r="J3" i="7"/>
  <c r="E15" i="6"/>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H62" i="7"/>
  <c r="H61" i="7"/>
  <c r="H60" i="7"/>
  <c r="H59" i="7"/>
  <c r="H58" i="7"/>
  <c r="H57" i="7"/>
  <c r="H56" i="7"/>
  <c r="H55" i="7"/>
  <c r="H54" i="7"/>
  <c r="H53" i="7"/>
  <c r="H52" i="7"/>
  <c r="H51" i="7"/>
  <c r="H50" i="7"/>
  <c r="H49" i="7"/>
  <c r="H48" i="7"/>
  <c r="H47" i="7"/>
  <c r="I47" i="7" s="1" a="1"/>
  <c r="I47" i="7" s="1"/>
  <c r="N47" i="7" s="1"/>
  <c r="H46" i="7"/>
  <c r="I46" i="7" s="1" a="1"/>
  <c r="I46" i="7" s="1"/>
  <c r="N46" i="7" s="1"/>
  <c r="H45" i="7"/>
  <c r="I45" i="7" s="1" a="1"/>
  <c r="I45" i="7" s="1"/>
  <c r="N45" i="7" s="1"/>
  <c r="H44" i="7"/>
  <c r="I44" i="7" s="1" a="1"/>
  <c r="I44" i="7" s="1"/>
  <c r="N44" i="7" s="1"/>
  <c r="H43" i="7"/>
  <c r="I43" i="7" s="1" a="1"/>
  <c r="I43" i="7" s="1"/>
  <c r="N43" i="7" s="1"/>
  <c r="H42" i="7"/>
  <c r="I42" i="7" s="1" a="1"/>
  <c r="I42" i="7" s="1"/>
  <c r="N42" i="7" s="1"/>
  <c r="H41" i="7"/>
  <c r="I41" i="7" s="1" a="1"/>
  <c r="I41" i="7" s="1"/>
  <c r="N41" i="7" s="1"/>
  <c r="H40" i="7"/>
  <c r="I40" i="7" s="1" a="1"/>
  <c r="I40" i="7" s="1"/>
  <c r="N40" i="7" s="1"/>
  <c r="H39" i="7"/>
  <c r="I39" i="7" s="1" a="1"/>
  <c r="I39" i="7" s="1"/>
  <c r="N39" i="7" s="1"/>
  <c r="H38" i="7"/>
  <c r="I38" i="7" s="1" a="1"/>
  <c r="I38" i="7" s="1"/>
  <c r="N38" i="7" s="1"/>
  <c r="H37" i="7"/>
  <c r="I37" i="7" s="1" a="1"/>
  <c r="I37" i="7" s="1"/>
  <c r="N37" i="7" s="1"/>
  <c r="H36" i="7"/>
  <c r="I36" i="7" s="1" a="1"/>
  <c r="I36" i="7" s="1"/>
  <c r="N36" i="7" s="1"/>
  <c r="H35" i="7"/>
  <c r="I35" i="7" s="1" a="1"/>
  <c r="I35" i="7" s="1"/>
  <c r="N35" i="7" s="1"/>
  <c r="H34" i="7"/>
  <c r="I34" i="7" s="1" a="1"/>
  <c r="I34" i="7" s="1"/>
  <c r="N34" i="7" s="1"/>
  <c r="H33" i="7"/>
  <c r="I33" i="7" s="1" a="1"/>
  <c r="I33" i="7" s="1"/>
  <c r="N33" i="7" s="1"/>
  <c r="H32" i="7"/>
  <c r="I32" i="7" s="1" a="1"/>
  <c r="I32" i="7" s="1"/>
  <c r="N32" i="7" s="1"/>
  <c r="H31" i="7"/>
  <c r="I31" i="7" s="1" a="1"/>
  <c r="I31" i="7" s="1"/>
  <c r="N31" i="7" s="1"/>
  <c r="H30" i="7"/>
  <c r="I30" i="7" s="1" a="1"/>
  <c r="I30" i="7" s="1"/>
  <c r="N30" i="7" s="1"/>
  <c r="H29" i="7"/>
  <c r="I29" i="7" s="1" a="1"/>
  <c r="I29" i="7" s="1"/>
  <c r="N29" i="7" s="1"/>
  <c r="H28" i="7"/>
  <c r="I28" i="7" s="1" a="1"/>
  <c r="I28" i="7" s="1"/>
  <c r="N28" i="7" s="1"/>
  <c r="H27" i="7"/>
  <c r="I27" i="7" s="1" a="1"/>
  <c r="I27" i="7" s="1"/>
  <c r="N27" i="7" s="1"/>
  <c r="H26" i="7"/>
  <c r="I26" i="7" s="1" a="1"/>
  <c r="I26" i="7" s="1"/>
  <c r="N26" i="7" s="1"/>
  <c r="H25" i="7"/>
  <c r="I25" i="7" s="1" a="1"/>
  <c r="I25" i="7" s="1"/>
  <c r="N25" i="7" s="1"/>
  <c r="H24" i="7"/>
  <c r="I24" i="7" s="1" a="1"/>
  <c r="I24" i="7" s="1"/>
  <c r="N24" i="7" s="1"/>
  <c r="H23" i="7"/>
  <c r="I23" i="7" s="1" a="1"/>
  <c r="I23" i="7" s="1"/>
  <c r="N23" i="7" s="1"/>
  <c r="H22" i="7"/>
  <c r="I22" i="7" s="1" a="1"/>
  <c r="I22" i="7" s="1"/>
  <c r="N22" i="7" s="1"/>
  <c r="H21" i="7"/>
  <c r="I21" i="7" s="1" a="1"/>
  <c r="I21" i="7" s="1"/>
  <c r="N21" i="7" s="1"/>
  <c r="H20" i="7"/>
  <c r="I20" i="7" s="1" a="1"/>
  <c r="I20" i="7" s="1"/>
  <c r="N20" i="7" s="1"/>
  <c r="H19" i="7"/>
  <c r="I19" i="7" s="1" a="1"/>
  <c r="I19" i="7" s="1"/>
  <c r="N19" i="7" s="1"/>
  <c r="H18" i="7"/>
  <c r="I18" i="7" s="1" a="1"/>
  <c r="I18" i="7" s="1"/>
  <c r="N18" i="7" s="1"/>
  <c r="H17" i="7"/>
  <c r="I17" i="7" s="1" a="1"/>
  <c r="I17" i="7" s="1"/>
  <c r="N17" i="7" s="1"/>
  <c r="H16" i="7"/>
  <c r="I16" i="7" s="1" a="1"/>
  <c r="I16" i="7" s="1"/>
  <c r="N16" i="7" s="1"/>
  <c r="H15" i="7"/>
  <c r="I15" i="7" s="1" a="1"/>
  <c r="I15" i="7" s="1"/>
  <c r="N15" i="7" s="1"/>
  <c r="H14" i="7"/>
  <c r="I14" i="7" s="1" a="1"/>
  <c r="I14" i="7" s="1"/>
  <c r="N14" i="7" s="1"/>
  <c r="H13" i="7"/>
  <c r="I13" i="7" s="1" a="1"/>
  <c r="I13" i="7" s="1"/>
  <c r="N13" i="7" s="1"/>
  <c r="H12" i="7"/>
  <c r="I12" i="7" s="1" a="1"/>
  <c r="I12" i="7" s="1"/>
  <c r="N12" i="7" s="1"/>
  <c r="H11" i="7"/>
  <c r="I11" i="7" s="1" a="1"/>
  <c r="I11" i="7" s="1"/>
  <c r="N11" i="7" s="1"/>
  <c r="H10" i="7"/>
  <c r="I10" i="7" s="1" a="1"/>
  <c r="I10" i="7" s="1"/>
  <c r="N10" i="7" s="1"/>
  <c r="I9" i="7" a="1"/>
  <c r="I9" i="7" s="1"/>
  <c r="N9" i="7" s="1"/>
  <c r="H8" i="7"/>
  <c r="I8" i="7" s="1" a="1"/>
  <c r="I8" i="7" s="1"/>
  <c r="N8" i="7" s="1"/>
  <c r="H7" i="7"/>
  <c r="N7" i="7" s="1"/>
  <c r="H6" i="7"/>
  <c r="H5" i="7"/>
  <c r="N5" i="7" s="1"/>
  <c r="H4" i="7"/>
  <c r="N4" i="7" s="1"/>
  <c r="H3" i="7"/>
  <c r="N3" i="7" s="1"/>
  <c r="J46" i="7" l="1"/>
  <c r="J47" i="7"/>
  <c r="N2" i="7"/>
  <c r="J2" i="7"/>
  <c r="N6" i="7"/>
  <c r="E19" i="6" s="1"/>
  <c r="J6" i="7"/>
  <c r="J11" i="7"/>
  <c r="J21" i="7"/>
  <c r="J31" i="7"/>
  <c r="J41" i="7"/>
  <c r="J42" i="7"/>
  <c r="J33" i="7"/>
  <c r="J45" i="7"/>
  <c r="J4" i="7"/>
  <c r="J13" i="7"/>
  <c r="J43" i="7"/>
  <c r="J14" i="7"/>
  <c r="J15" i="7"/>
  <c r="J25" i="7"/>
  <c r="J7" i="7"/>
  <c r="J16" i="7"/>
  <c r="J26" i="7"/>
  <c r="J36" i="7"/>
  <c r="J17" i="7"/>
  <c r="J37" i="7"/>
  <c r="J28" i="7"/>
  <c r="J9" i="7"/>
  <c r="J19" i="7"/>
  <c r="J29" i="7"/>
  <c r="J39" i="7"/>
  <c r="J12" i="7"/>
  <c r="J22" i="7"/>
  <c r="J32" i="7"/>
  <c r="J23" i="7"/>
  <c r="J24" i="7"/>
  <c r="J34" i="7"/>
  <c r="J44" i="7"/>
  <c r="J35" i="7"/>
  <c r="J27" i="7"/>
  <c r="J8" i="7"/>
  <c r="J18" i="7"/>
  <c r="J38" i="7"/>
  <c r="J10" i="7"/>
  <c r="J20" i="7"/>
  <c r="J30" i="7"/>
  <c r="J40" i="7"/>
  <c r="E20" i="6" l="1"/>
  <c r="E14" i="6"/>
  <c r="E16" i="6" s="1"/>
  <c r="E18"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<sst xmlns="http://schemas.openxmlformats.org/spreadsheetml/2006/main" count="107" uniqueCount="67">
  <si>
    <t>Links:</t>
  </si>
  <si>
    <t>Option Samurai</t>
  </si>
  <si>
    <t>Installation help</t>
  </si>
  <si>
    <t>Excel integration help article</t>
  </si>
  <si>
    <t>Blog post about this template</t>
  </si>
  <si>
    <t>Description</t>
  </si>
  <si>
    <t>Instructions</t>
  </si>
  <si>
    <t>Trade Journal</t>
  </si>
  <si>
    <t>Ticker</t>
  </si>
  <si>
    <t>Strategy</t>
  </si>
  <si>
    <t>Strike price</t>
  </si>
  <si>
    <t>Expiration date</t>
  </si>
  <si>
    <t>Opening price</t>
  </si>
  <si>
    <t>Open position $</t>
  </si>
  <si>
    <t>Latest price</t>
  </si>
  <si>
    <t>Closed trade?</t>
  </si>
  <si>
    <t>Closing date</t>
  </si>
  <si>
    <t>P&amp;L</t>
  </si>
  <si>
    <t>Lesson learned</t>
  </si>
  <si>
    <t>Notes</t>
  </si>
  <si>
    <t>AAPL</t>
  </si>
  <si>
    <t>Long call</t>
  </si>
  <si>
    <t>Option type</t>
  </si>
  <si>
    <t>Buy/Sell</t>
  </si>
  <si>
    <t>Buy</t>
  </si>
  <si>
    <t>Call</t>
  </si>
  <si>
    <t>Yes</t>
  </si>
  <si>
    <t>MSFT</t>
  </si>
  <si>
    <t>Long put</t>
  </si>
  <si>
    <t>Put</t>
  </si>
  <si>
    <t>It's good to buy options with low IV</t>
  </si>
  <si>
    <t>Repeat this strategies to confirm reliability</t>
  </si>
  <si>
    <t>No</t>
  </si>
  <si>
    <t>NVDA</t>
  </si>
  <si>
    <t>Long straddle</t>
  </si>
  <si>
    <t>Naked put</t>
  </si>
  <si>
    <t>Sell</t>
  </si>
  <si>
    <t>Number of trades</t>
  </si>
  <si>
    <t>Closed trades</t>
  </si>
  <si>
    <t>Open trades</t>
  </si>
  <si>
    <t>Realized P&amp;L</t>
  </si>
  <si>
    <t>Unrealized P&amp;L</t>
  </si>
  <si>
    <t>% Profitable trades (closed)</t>
  </si>
  <si>
    <t>Row Labels</t>
  </si>
  <si>
    <t>Grand Total</t>
  </si>
  <si>
    <t>Sum of P&amp;L</t>
  </si>
  <si>
    <t>Strategy P&amp;L Breakdown</t>
  </si>
  <si>
    <t>Latest position $</t>
  </si>
  <si>
    <t>GOOGL</t>
  </si>
  <si>
    <t>Naked call</t>
  </si>
  <si>
    <t>Selling OTM calls and closing them early seems to work</t>
  </si>
  <si>
    <t>Would be interesting to reperform on same stock</t>
  </si>
  <si>
    <t>NFLX</t>
  </si>
  <si>
    <t>Sum of Open position $</t>
  </si>
  <si>
    <t>My Portofolio</t>
  </si>
  <si>
    <t>Sum of Latest position $</t>
  </si>
  <si>
    <t>This file will help you monitor your options trades in an intuitive and semi-automatic manner. All you need to do is direct yourself to the "Trades" tab and insert the values in the blue cells. The pivot tables will need to be updated so that all the information in the "Overview" tab are ready to be checked.</t>
  </si>
  <si>
    <t>Learn to use the Overview tab of your trade journal:</t>
  </si>
  <si>
    <t>Table A</t>
  </si>
  <si>
    <t>Table B</t>
  </si>
  <si>
    <r>
      <t xml:space="preserve">1) In the gray box, you have two tables. Table A shows you the total number of trades in the journal, divided between closed and open trades. Table B focuses on the profitability of your trades, with the P&amp;L your realized (i.e., the P&amp;L on the operations you closed), the unrealized P&amp;L (the current P&amp;L of the operations you have not yet closed), and the percentage of profitable trades only considering the closed ones).
2) The gray box also features two charts. "My portfolio" shows you the composition of your portfolio (only considering the trades you have not closed yet), while "My monthly P&amp;L" shows the realized P&amp;L month after month.
3) The three tables below the gray box are pivot tables that show you a) the strategy P&amp;L breakdown to help you understand whether there are strategies more profitable than others in your journal, b) the detailed numbers composing your portfolio and c) the detailed numbers of the realized P&amp;L in your journal.
</t>
    </r>
    <r>
      <rPr>
        <b/>
        <u/>
        <sz val="12"/>
        <color theme="1"/>
        <rFont val="Calibri (Body)"/>
      </rPr>
      <t>Note</t>
    </r>
    <r>
      <rPr>
        <u/>
        <sz val="12"/>
        <color theme="1"/>
        <rFont val="Calibri (Body)"/>
      </rPr>
      <t>: everytime you add a trade to the "Trades" tab, make sure you right-click any of these 3 pivot tables and select "update" to refresh the overview data</t>
    </r>
  </si>
  <si>
    <t>Follow these steps to use this trade journal file:
1) Fill in the information in the blue columns in the "Trades" tab. Note that you can also add multi-leg trades in this tab, just make sure you follow the simple rule of using one row per leg (e.g., for a long straddle, you will have one row for the call you bought and one row for the put you bought, with two different profis/losses)
2) The other columns in the "Trades" tab will be automatically calculated with either formulas or our add-in
3) Head to the "Overview" tab and right-click on the pivot tables to update them. You will find more detailed information on how this overview works in the detailed tab
4) Repeat the operations above and improve your trading style in the options market</t>
  </si>
  <si>
    <t>KMI</t>
  </si>
  <si>
    <t>Month-Year</t>
  </si>
  <si>
    <t>4-2024</t>
  </si>
  <si>
    <t>5-2024</t>
  </si>
  <si>
    <t>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</si>
</sst>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00_ ;_-[$$-409]* \-#,##0.00\ ;_-[$$-409]* &quot;-&quot;??_ ;_-@_ "/>
    <numFmt numFmtId="165" formatCode="yyyy\-mm\-dd"/>
    <numFmt numFmtId="166" formatCode="0.0%"/>
  </numFmts>
  <fonts count="16" x14ac:knownFonts="1">
    <font>
      <sz val="12"/>
      <color theme="1"/>
      <name val="Calibri"/>
      <family val="2"/>
      <scheme val="minor"/>
    </font>
    <font>
      <sz val="11"/>
      <color theme="1"/>
      <name val="Calibri"/>
      <family val="2"/>
      <scheme val="minor"/>
    </font>
    <font>
      <sz val="11"/>
      <color theme="1"/>
      <name val="Calibri"/>
      <family val="2"/>
      <scheme val="minor"/>
    </font>
    <font>
      <b/>
      <sz val="18"/>
      <color theme="0"/>
      <name val="Calibri"/>
      <family val="2"/>
      <scheme val="minor"/>
    </font>
    <font>
      <b/>
      <u/>
      <sz val="11"/>
      <color theme="1"/>
      <name val="Calibri"/>
      <family val="2"/>
      <scheme val="minor"/>
    </font>
    <font>
      <u/>
      <sz val="11"/>
      <color theme="10"/>
      <name val="Calibri"/>
      <family val="2"/>
      <scheme val="minor"/>
    </font>
    <font>
      <b/>
      <sz val="14"/>
      <color theme="0"/>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b/>
      <sz val="26"/>
      <color theme="1"/>
      <name val="Calibri"/>
      <family val="2"/>
      <scheme val="minor"/>
    </font>
    <font>
      <i/>
      <sz val="12"/>
      <color theme="1"/>
      <name val="Calibri"/>
      <family val="2"/>
      <scheme val="minor"/>
    </font>
    <font>
      <b/>
      <u/>
      <sz val="12"/>
      <color theme="1"/>
      <name val="Calibri (Body)"/>
    </font>
    <font>
      <u/>
      <sz val="12"/>
      <color theme="1"/>
      <name val="Calibri (Body)"/>
    </font>
    <font>
      <u/>
      <sz val="12"/>
      <color theme="1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rgb="FF21A744"/>
        <bgColor indexed="64"/>
      </patternFill>
    </fill>
    <fill>
      <patternFill patternType="solid">
        <fgColor theme="2"/>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5">
    <xf numFmtId="0" fontId="0" fillId="0" borderId="0"/>
    <xf numFmtId="0" fontId="2" fillId="0" borderId="0"/>
    <xf numFmtId="0" fontId="5" fillId="0" borderId="0" applyNumberFormat="0" applyFill="0" applyBorder="0" applyAlignment="0" applyProtection="0"/>
    <xf numFmtId="9" fontId="8" fillId="0" borderId="0" applyFont="0" applyFill="0" applyBorder="0" applyAlignment="0" applyProtection="0"/>
    <xf numFmtId="0" fontId="15" fillId="0" borderId="0" applyNumberFormat="0" applyFill="0" applyBorder="0" applyAlignment="0" applyProtection="0"/>
  </cellStyleXfs>
  <cellXfs count="66">
    <xf numFmtId="0" fontId="0" fillId="0" borderId="0" xfId="0"/>
    <xf numFmtId="0" fontId="2" fillId="2" borderId="0" xfId="1" applyFill="1"/>
    <xf numFmtId="10" fontId="2" fillId="2" borderId="0" xfId="1" applyNumberFormat="1" applyFill="1"/>
    <xf numFmtId="3" fontId="2" fillId="2" borderId="0" xfId="1" applyNumberFormat="1" applyFill="1"/>
    <xf numFmtId="0" fontId="2" fillId="4" borderId="0" xfId="1" applyFill="1"/>
    <xf numFmtId="10" fontId="2" fillId="4" borderId="0" xfId="1" applyNumberFormat="1" applyFill="1"/>
    <xf numFmtId="3" fontId="2" fillId="4" borderId="0" xfId="1" applyNumberFormat="1" applyFill="1"/>
    <xf numFmtId="0" fontId="4" fillId="4" borderId="0" xfId="1" applyFont="1" applyFill="1"/>
    <xf numFmtId="0" fontId="5" fillId="4" borderId="0" xfId="2" applyFill="1"/>
    <xf numFmtId="10" fontId="5" fillId="4" borderId="0" xfId="2" applyNumberFormat="1" applyFill="1"/>
    <xf numFmtId="0" fontId="2" fillId="2" borderId="0" xfId="1" applyFill="1" applyAlignment="1">
      <alignment vertical="center" wrapText="1"/>
    </xf>
    <xf numFmtId="0" fontId="7" fillId="5" borderId="1" xfId="0" applyFont="1" applyFill="1" applyBorder="1"/>
    <xf numFmtId="164" fontId="0" fillId="0" borderId="0" xfId="0" applyNumberFormat="1"/>
    <xf numFmtId="165" fontId="0" fillId="0" borderId="0" xfId="0" applyNumberFormat="1"/>
    <xf numFmtId="0" fontId="0" fillId="6" borderId="4" xfId="0" applyFill="1" applyBorder="1"/>
    <xf numFmtId="0" fontId="0" fillId="6" borderId="6" xfId="0" applyFill="1" applyBorder="1"/>
    <xf numFmtId="0" fontId="0" fillId="6" borderId="9" xfId="0" applyFill="1" applyBorder="1"/>
    <xf numFmtId="0" fontId="0" fillId="6" borderId="4" xfId="0" applyFill="1" applyBorder="1" applyAlignment="1">
      <alignment horizontal="center"/>
    </xf>
    <xf numFmtId="0" fontId="0" fillId="6" borderId="6" xfId="0" applyFill="1" applyBorder="1" applyAlignment="1">
      <alignment horizontal="center"/>
    </xf>
    <xf numFmtId="0" fontId="0" fillId="6" borderId="9" xfId="0" applyFill="1" applyBorder="1" applyAlignment="1">
      <alignment horizontal="center"/>
    </xf>
    <xf numFmtId="164" fontId="0" fillId="6" borderId="4" xfId="0" applyNumberFormat="1" applyFill="1" applyBorder="1"/>
    <xf numFmtId="164" fontId="0" fillId="6" borderId="6" xfId="0" applyNumberFormat="1" applyFill="1" applyBorder="1"/>
    <xf numFmtId="0" fontId="0" fillId="0" borderId="0" xfId="0" pivotButton="1"/>
    <xf numFmtId="0" fontId="0" fillId="0" borderId="0" xfId="0" applyAlignment="1">
      <alignment horizontal="left"/>
    </xf>
    <xf numFmtId="0" fontId="11" fillId="0" borderId="0" xfId="0" applyFont="1"/>
    <xf numFmtId="0" fontId="0" fillId="6" borderId="2" xfId="0" applyFill="1" applyBorder="1"/>
    <xf numFmtId="0" fontId="0" fillId="6" borderId="3" xfId="0" applyFill="1" applyBorder="1"/>
    <xf numFmtId="0" fontId="0" fillId="6" borderId="5" xfId="0" applyFill="1" applyBorder="1"/>
    <xf numFmtId="0" fontId="0" fillId="6" borderId="0" xfId="0" applyFill="1"/>
    <xf numFmtId="0" fontId="0" fillId="6" borderId="7" xfId="0" applyFill="1" applyBorder="1"/>
    <xf numFmtId="0" fontId="0" fillId="6" borderId="8" xfId="0" applyFill="1" applyBorder="1"/>
    <xf numFmtId="0" fontId="0" fillId="7" borderId="0" xfId="0" applyFill="1"/>
    <xf numFmtId="164" fontId="0" fillId="7" borderId="0" xfId="0" applyNumberFormat="1" applyFill="1"/>
    <xf numFmtId="165" fontId="0" fillId="7" borderId="0" xfId="0" applyNumberFormat="1" applyFill="1"/>
    <xf numFmtId="164" fontId="10" fillId="7" borderId="0" xfId="0" applyNumberFormat="1" applyFont="1" applyFill="1"/>
    <xf numFmtId="0" fontId="12" fillId="7" borderId="0" xfId="0" applyFont="1" applyFill="1"/>
    <xf numFmtId="0" fontId="1" fillId="2" borderId="0" xfId="1" applyFont="1" applyFill="1" applyAlignment="1">
      <alignment vertical="center" wrapText="1"/>
    </xf>
    <xf numFmtId="0" fontId="7" fillId="5" borderId="0" xfId="0" applyFont="1" applyFill="1"/>
    <xf numFmtId="0" fontId="1" fillId="2" borderId="0" xfId="1" applyFont="1" applyFill="1" applyAlignment="1">
      <alignment horizontal="left" vertical="center" wrapText="1"/>
    </xf>
    <xf numFmtId="0" fontId="2" fillId="2" borderId="0" xfId="1" applyFill="1" applyAlignment="1">
      <alignment horizontal="left" vertical="center" wrapText="1"/>
    </xf>
    <xf numFmtId="0" fontId="3" fillId="3" borderId="0" xfId="1" applyFont="1" applyFill="1" applyAlignment="1">
      <alignment horizontal="center" vertical="center"/>
    </xf>
    <xf numFmtId="0" fontId="6" fillId="3" borderId="0" xfId="1" applyFont="1" applyFill="1" applyAlignment="1">
      <alignment horizontal="center"/>
    </xf>
    <xf numFmtId="0" fontId="9" fillId="6" borderId="10" xfId="0" applyFont="1" applyFill="1" applyBorder="1" applyAlignment="1">
      <alignment horizontal="right" textRotation="90"/>
    </xf>
    <xf numFmtId="0" fontId="9" fillId="6" borderId="10" xfId="0" applyFont="1" applyFill="1" applyBorder="1" applyAlignment="1">
      <alignment horizontal="right" vertical="center" textRotation="90"/>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166" fontId="0" fillId="6" borderId="6" xfId="3" applyNumberFormat="1" applyFont="1" applyFill="1" applyBorder="1" applyAlignment="1">
      <alignment horizontal="center" vertical="center"/>
    </xf>
    <xf numFmtId="166" fontId="0" fillId="6" borderId="9" xfId="3" applyNumberFormat="1" applyFont="1" applyFill="1" applyBorder="1" applyAlignment="1">
      <alignment horizontal="center" vertical="center"/>
    </xf>
    <xf numFmtId="0" fontId="9" fillId="6" borderId="2" xfId="0" applyFont="1" applyFill="1" applyBorder="1" applyAlignment="1">
      <alignment horizontal="center"/>
    </xf>
    <xf numFmtId="0" fontId="9" fillId="6" borderId="4" xfId="0" applyFont="1" applyFill="1" applyBorder="1" applyAlignment="1">
      <alignment horizontal="center"/>
    </xf>
    <xf numFmtId="0" fontId="9" fillId="6" borderId="5" xfId="0" applyFont="1" applyFill="1" applyBorder="1" applyAlignment="1">
      <alignment horizontal="center"/>
    </xf>
    <xf numFmtId="0" fontId="9" fillId="6" borderId="6" xfId="0" applyFont="1" applyFill="1" applyBorder="1" applyAlignment="1">
      <alignment horizontal="center"/>
    </xf>
    <xf numFmtId="0" fontId="9" fillId="6" borderId="7" xfId="0" applyFont="1" applyFill="1" applyBorder="1" applyAlignment="1">
      <alignment horizontal="center"/>
    </xf>
    <xf numFmtId="0" fontId="9" fillId="6" borderId="9" xfId="0" applyFont="1" applyFill="1" applyBorder="1" applyAlignment="1">
      <alignment horizontal="center"/>
    </xf>
    <xf numFmtId="0" fontId="9" fillId="6" borderId="5" xfId="0" applyFont="1" applyFill="1" applyBorder="1" applyAlignment="1">
      <alignment horizontal="center" wrapText="1"/>
    </xf>
    <xf numFmtId="0" fontId="9" fillId="6" borderId="6" xfId="0" applyFont="1" applyFill="1" applyBorder="1" applyAlignment="1">
      <alignment horizontal="center" wrapText="1"/>
    </xf>
    <xf numFmtId="0" fontId="9" fillId="6" borderId="7" xfId="0" applyFont="1" applyFill="1" applyBorder="1" applyAlignment="1">
      <alignment horizontal="center" wrapText="1"/>
    </xf>
    <xf numFmtId="0" fontId="9" fillId="6" borderId="9" xfId="0" applyFont="1" applyFill="1" applyBorder="1" applyAlignment="1">
      <alignment horizontal="center" wrapText="1"/>
    </xf>
    <xf numFmtId="0" fontId="15" fillId="4" borderId="0" xfId="4" applyFill="1"/>
  </cellXfs>
  <cellStyles count="5">
    <cellStyle name="Hyperlink" xfId="4" builtinId="8"/>
    <cellStyle name="Hyperlink 2" xfId="2" xr:uid="{354E3317-F424-9348-8413-986AC7B9DC5B}"/>
    <cellStyle name="Normal" xfId="0" builtinId="0"/>
    <cellStyle name="Normal 2" xfId="1" xr:uid="{68395734-C598-7B47-8B15-E5688C517BE9}"/>
    <cellStyle name="Percent" xfId="3" builtinId="5"/>
  </cellStyles>
  <dxfs count="0"/>
  <tableStyles count="0" defaultTableStyle="TableStyleMedium2" defaultPivotStyle="PivotStyleLight16"/>
  <colors>
    <mruColors>
      <color rgb="FF21A7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10/relationships/person" Target="persons/person.xml"/><Relationship Id="rId5" Type="http://schemas.openxmlformats.org/officeDocument/2006/relationships/pivotCacheDefinition" Target="pivotCache/pivotCacheDefinition2.xml"/><Relationship Id="rId10" Type="http://schemas.openxmlformats.org/officeDocument/2006/relationships/calcChain" Target="calcChain.xml"/><Relationship Id="rId4" Type="http://schemas.openxmlformats.org/officeDocument/2006/relationships/pivotCacheDefinition" Target="pivotCache/pivotCacheDefinition1.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[TRADE_JOURNAL.xlsx]Overview!PivotTable4</c:name>
    <c:fmtId val="8"/>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My porfolio</a:t>
            </a:r>
            <a:r>
              <a:rPr lang="en-US" baseline="0"/>
              <a:t> (open vs latest $ value)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T"/>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IT"/>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IT"/>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Overview!$L$30</c:f>
              <c:strCache>
                <c:ptCount val="1"/>
                <c:pt idx="0">
                  <c:v>Sum of Open position $</c:v>
                </c:pt>
              </c:strCache>
            </c:strRef>
          </c:tx>
          <c:spPr>
            <a:solidFill>
              <a:schemeClr val="accent1"/>
            </a:solidFill>
            <a:ln>
              <a:noFill/>
            </a:ln>
            <a:effectLst/>
          </c:spPr>
          <c:invertIfNegative val="0"/>
          <c:cat>
            <c:strRef>
              <c:f>Overview!$K$31:$K$33</c:f>
              <c:strCache>
                <c:ptCount val="2"/>
                <c:pt idx="0">
                  <c:v>AAPL</c:v>
                </c:pt>
                <c:pt idx="1">
                  <c:v>KMI</c:v>
                </c:pt>
              </c:strCache>
            </c:strRef>
          </c:cat>
          <c:val>
            <c:numRef>
              <c:f>Overview!$L$31:$L$33</c:f>
              <c:numCache>
                <c:formatCode>General</c:formatCode>
                <c:ptCount val="2"/>
                <c:pt idx="0">
                  <c:v>2200</c:v>
                </c:pt>
                <c:pt idx="1">
                  <c:v>80</c:v>
                </c:pt>
              </c:numCache>
            </c:numRef>
          </c:val>
          <c:extLst>
            <c:ext xmlns:c16="http://schemas.microsoft.com/office/drawing/2014/chart" uri="{C3380CC4-5D6E-409C-BE32-E72D297353CC}">
              <c16:uniqueId val="{00000003-5F3C-314C-A10C-10432EFE3586}"/>
            </c:ext>
          </c:extLst>
        </c:ser>
        <c:ser>
          <c:idx val="1"/>
          <c:order val="1"/>
          <c:tx>
            <c:strRef>
              <c:f>Overview!$M$30</c:f>
              <c:strCache>
                <c:ptCount val="1"/>
                <c:pt idx="0">
                  <c:v>Sum of Latest position $</c:v>
                </c:pt>
              </c:strCache>
            </c:strRef>
          </c:tx>
          <c:spPr>
            <a:solidFill>
              <a:schemeClr val="accent2"/>
            </a:solidFill>
            <a:ln>
              <a:noFill/>
            </a:ln>
            <a:effectLst/>
          </c:spPr>
          <c:invertIfNegative val="0"/>
          <c:cat>
            <c:strRef>
              <c:f>Overview!$K$31:$K$33</c:f>
              <c:strCache>
                <c:ptCount val="2"/>
                <c:pt idx="0">
                  <c:v>AAPL</c:v>
                </c:pt>
                <c:pt idx="1">
                  <c:v>KMI</c:v>
                </c:pt>
              </c:strCache>
            </c:strRef>
          </c:cat>
          <c:val>
            <c:numRef>
              <c:f>Overview!$M$31:$M$33</c:f>
              <c:numCache>
                <c:formatCode>General</c:formatCode>
                <c:ptCount val="2"/>
                <c:pt idx="0">
                  <c:v>3225</c:v>
                </c:pt>
                <c:pt idx="1">
                  <c:v>87</c:v>
                </c:pt>
              </c:numCache>
            </c:numRef>
          </c:val>
          <c:extLst>
            <c:ext xmlns:c16="http://schemas.microsoft.com/office/drawing/2014/chart" uri="{C3380CC4-5D6E-409C-BE32-E72D297353CC}">
              <c16:uniqueId val="{00000004-5F3C-314C-A10C-10432EFE3586}"/>
            </c:ext>
          </c:extLst>
        </c:ser>
        <c:dLbls>
          <c:showLegendKey val="0"/>
          <c:showVal val="0"/>
          <c:showCatName val="0"/>
          <c:showSerName val="0"/>
          <c:showPercent val="0"/>
          <c:showBubbleSize val="0"/>
        </c:dLbls>
        <c:gapWidth val="75"/>
        <c:overlap val="-25"/>
        <c:axId val="714466736"/>
        <c:axId val="1921905680"/>
      </c:barChart>
      <c:catAx>
        <c:axId val="714466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crossAx val="1921905680"/>
        <c:crosses val="autoZero"/>
        <c:auto val="1"/>
        <c:lblAlgn val="ctr"/>
        <c:lblOffset val="100"/>
        <c:noMultiLvlLbl val="0"/>
      </c:catAx>
      <c:valAx>
        <c:axId val="19219056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crossAx val="714466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accent6"/>
      </a:solidFill>
      <a:round/>
    </a:ln>
    <a:effectLst/>
  </c:spPr>
  <c:txPr>
    <a:bodyPr/>
    <a:lstStyle/>
    <a:p>
      <a:pPr>
        <a:defRPr/>
      </a:pPr>
      <a:endParaRPr lang="en-IT"/>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[TRADE_JOURNAL.xlsx]Overview!PivotTable5</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My</a:t>
            </a:r>
            <a:r>
              <a:rPr lang="en-US" baseline="0"/>
              <a:t> monthly P&amp;L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T"/>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IT"/>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Overview!$P$30</c:f>
              <c:strCache>
                <c:ptCount val="1"/>
                <c:pt idx="0">
                  <c:v>Total</c:v>
                </c:pt>
              </c:strCache>
            </c:strRef>
          </c:tx>
          <c:spPr>
            <a:solidFill>
              <a:schemeClr val="accent1"/>
            </a:solidFill>
            <a:ln>
              <a:noFill/>
            </a:ln>
            <a:effectLst/>
          </c:spPr>
          <c:invertIfNegative val="0"/>
          <c:cat>
            <c:strRef>
              <c:f>Overview!$O$31:$O$34</c:f>
              <c:strCache>
                <c:ptCount val="3"/>
                <c:pt idx="0">
                  <c:v>4-2024</c:v>
                </c:pt>
                <c:pt idx="1">
                  <c:v>5-2024</c:v>
                </c:pt>
                <c:pt idx="2">
                  <c:v>6-2024</c:v>
                </c:pt>
              </c:strCache>
            </c:strRef>
          </c:cat>
          <c:val>
            <c:numRef>
              <c:f>Overview!$P$31:$P$34</c:f>
              <c:numCache>
                <c:formatCode>General</c:formatCode>
                <c:ptCount val="3"/>
                <c:pt idx="0">
                  <c:v>31</c:v>
                </c:pt>
                <c:pt idx="1">
                  <c:v>739.99999999999989</c:v>
                </c:pt>
                <c:pt idx="2">
                  <c:v>5645</c:v>
                </c:pt>
              </c:numCache>
            </c:numRef>
          </c:val>
          <c:extLst>
            <c:ext xmlns:c16="http://schemas.microsoft.com/office/drawing/2014/chart" uri="{C3380CC4-5D6E-409C-BE32-E72D297353CC}">
              <c16:uniqueId val="{00000000-7520-4C43-B11F-2DB67A16FF66}"/>
            </c:ext>
          </c:extLst>
        </c:ser>
        <c:dLbls>
          <c:showLegendKey val="0"/>
          <c:showVal val="0"/>
          <c:showCatName val="0"/>
          <c:showSerName val="0"/>
          <c:showPercent val="0"/>
          <c:showBubbleSize val="0"/>
        </c:dLbls>
        <c:gapWidth val="219"/>
        <c:overlap val="-27"/>
        <c:axId val="1909480160"/>
        <c:axId val="1845855072"/>
      </c:barChart>
      <c:catAx>
        <c:axId val="190948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crossAx val="1845855072"/>
        <c:crosses val="autoZero"/>
        <c:auto val="1"/>
        <c:lblAlgn val="ctr"/>
        <c:lblOffset val="100"/>
        <c:noMultiLvlLbl val="0"/>
      </c:catAx>
      <c:valAx>
        <c:axId val="1845855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IT"/>
          </a:p>
        </c:txPr>
        <c:crossAx val="19094801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accent6"/>
      </a:solidFill>
      <a:round/>
    </a:ln>
    <a:effectLst/>
  </c:spPr>
  <c:txPr>
    <a:bodyPr/>
    <a:lstStyle/>
    <a:p>
      <a:pPr>
        <a:defRPr/>
      </a:pPr>
      <a:endParaRPr lang="en-IT"/>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blog.optionsamurai.com/options-trading-journa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7779DD54-B361-8D41-8830-AA74B01EE3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381249" cy="381053"/>
        </a:xfrm>
        <a:prstGeom prst="rect">
          <a:avLst/>
        </a:prstGeom>
      </xdr:spPr>
    </xdr:pic>
    <xdr:clientData/>
  </xdr:twoCellAnchor>
  <xdr:twoCellAnchor>
    <xdr:from>
      <xdr:col>3</xdr:col>
      <xdr:colOff>406400</xdr:colOff>
      <xdr:row>32</xdr:row>
      <xdr:rowOff>101600</xdr:rowOff>
    </xdr:from>
    <xdr:to>
      <xdr:col>9</xdr:col>
      <xdr:colOff>622300</xdr:colOff>
      <xdr:row>36</xdr:row>
      <xdr:rowOff>12700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B3D1AC0-C075-870D-558F-49D32651AB13}"/>
            </a:ext>
          </a:extLst>
        </xdr:cNvPr>
        <xdr:cNvSpPr/>
      </xdr:nvSpPr>
      <xdr:spPr>
        <a:xfrm>
          <a:off x="2501900" y="6299200"/>
          <a:ext cx="4406900" cy="673100"/>
        </a:xfrm>
        <a:prstGeom prst="rect">
          <a:avLst/>
        </a:prstGeom>
        <a:solidFill>
          <a:srgbClr val="21A74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Click here to check our blog post on the trade journal</a:t>
          </a:r>
          <a:endParaRPr lang="en-US" sz="7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254000</xdr:colOff>
      <xdr:row>11</xdr:row>
      <xdr:rowOff>69850</xdr:rowOff>
    </xdr:from>
    <xdr:to>
      <xdr:col>11</xdr:col>
      <xdr:colOff>469900</xdr:colOff>
      <xdr:row>24</xdr:row>
      <xdr:rowOff>120650</xdr:rowOff>
    </xdr:to>
    <xdr:graphicFrame macro="">
      <xdr:nvGraphicFramePr>
        <xdr:cNvPr id="6" name="Chart 5">
          <a:extLst>
            <a:ext uri="{FF2B5EF4-FFF2-40B4-BE49-F238E27FC236}">
              <a16:creationId xmlns:a16="http://schemas.microsoft.com/office/drawing/2014/main" id="{FD93A908-D8DF-B000-A5F3-9A20959D2F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647700</xdr:colOff>
      <xdr:row>11</xdr:row>
      <xdr:rowOff>82550</xdr:rowOff>
    </xdr:from>
    <xdr:to>
      <xdr:col>16</xdr:col>
      <xdr:colOff>584200</xdr:colOff>
      <xdr:row>24</xdr:row>
      <xdr:rowOff>133350</xdr:rowOff>
    </xdr:to>
    <xdr:graphicFrame macro="">
      <xdr:nvGraphicFramePr>
        <xdr:cNvPr id="7" name="Chart 6">
          <a:extLst>
            <a:ext uri="{FF2B5EF4-FFF2-40B4-BE49-F238E27FC236}">
              <a16:creationId xmlns:a16="http://schemas.microsoft.com/office/drawing/2014/main" id="{80B83D9A-0E5B-426D-37F7-6990BCFCB2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Leav Graves" id="{53A8B0F3-3268-4D86-A0CF-3470FF852121}" userId="01d0a37182b35cc8" providerId="Windows Live"/>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5467.601299074071" createdVersion="8" refreshedVersion="8" minRefreshableVersion="3" recordCount="672" xr:uid="{BDDF3635-2F4A-3A4D-B2C6-DE8475250043}">
  <cacheSource type="worksheet">
    <worksheetSource ref="A1:P1048576" sheet="Trades"/>
  </cacheSource>
  <cacheFields count="15">
    <cacheField name="Ticker" numFmtId="0">
      <sharedItems containsBlank="1"/>
    </cacheField>
    <cacheField name="Strategy" numFmtId="0">
      <sharedItems containsBlank="1" count="6">
        <s v="Naked call"/>
        <s v="Long call"/>
        <s v="Long put"/>
        <s v="Naked put"/>
        <s v="Long straddle"/>
        <m/>
      </sharedItems>
    </cacheField>
    <cacheField name="Buy/Sell" numFmtId="0">
      <sharedItems containsBlank="1"/>
    </cacheField>
    <cacheField name="Option type" numFmtId="0">
      <sharedItems containsBlank="1"/>
    </cacheField>
    <cacheField name="Strike price" numFmtId="0">
      <sharedItems containsString="0" containsBlank="1" containsNumber="1" containsInteger="1" minValue="19" maxValue="1000"/>
    </cacheField>
    <cacheField name="Expiration date" numFmtId="0">
      <sharedItems containsDate="1" containsString="0" containsBlank="1" minDate="2024-05-31T00:00:00" maxDate="2024-08-17T00:00:00"/>
    </cacheField>
    <cacheField name="Opening price" numFmtId="0">
      <sharedItems containsString="0" containsBlank="1" containsNumber="1" minValue="0.43" maxValue="42"/>
    </cacheField>
    <cacheField name="Open position $" numFmtId="0">
      <sharedItems containsBlank="1" containsMixedTypes="1" containsNumber="1" minValue="43" maxValue="4200"/>
    </cacheField>
    <cacheField name="Latest price" numFmtId="0">
      <sharedItems containsBlank="1" containsMixedTypes="1" containsNumber="1" minValue="0.12" maxValue="65"/>
    </cacheField>
    <cacheField name="Latest position $" numFmtId="0">
      <sharedItems containsBlank="1" containsMixedTypes="1" containsNumber="1" minValue="12" maxValue="6500"/>
    </cacheField>
    <cacheField name="Closed trade?" numFmtId="0">
      <sharedItems containsBlank="1" count="3">
        <s v="Yes"/>
        <s v="No"/>
        <m/>
      </sharedItems>
    </cacheField>
    <cacheField name="Closing date" numFmtId="0">
      <sharedItems containsDate="1" containsString="0" containsBlank="1" minDate="2024-04-30T00:00:00" maxDate="2024-05-30T00:00:00"/>
    </cacheField>
    <cacheField name="P&amp;L" numFmtId="0">
      <sharedItems containsBlank="1" containsMixedTypes="1" containsNumber="1" minValue="0" maxValue="5510"/>
    </cacheField>
    <cacheField name="Lesson learned" numFmtId="0">
      <sharedItems containsBlank="1"/>
    </cacheField>
    <cacheField name="Notes"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5467.608500925926" createdVersion="8" refreshedVersion="8" minRefreshableVersion="3" recordCount="671" xr:uid="{9997643C-F39C-7749-98A6-8F7BA1E3ED28}">
  <cacheSource type="worksheet">
    <worksheetSource ref="A1:N1048576" sheet="Trades"/>
  </cacheSource>
  <cacheFields count="14">
    <cacheField name="Ticker" numFmtId="0">
      <sharedItems containsBlank="1" count="7">
        <s v="GOOGL"/>
        <s v="AAPL"/>
        <s v="MSFT"/>
        <s v="NVDA"/>
        <s v="NFLX"/>
        <s v="KMI"/>
        <m/>
      </sharedItems>
    </cacheField>
    <cacheField name="Strategy" numFmtId="0">
      <sharedItems containsBlank="1"/>
    </cacheField>
    <cacheField name="Buy/Sell" numFmtId="0">
      <sharedItems containsBlank="1"/>
    </cacheField>
    <cacheField name="Option type" numFmtId="0">
      <sharedItems containsBlank="1"/>
    </cacheField>
    <cacheField name="Strike price" numFmtId="0">
      <sharedItems containsString="0" containsBlank="1" containsNumber="1" containsInteger="1" minValue="19" maxValue="1000"/>
    </cacheField>
    <cacheField name="Expiration date" numFmtId="0">
      <sharedItems containsDate="1" containsString="0" containsBlank="1" minDate="2024-05-31T00:00:00" maxDate="2024-08-17T00:00:00"/>
    </cacheField>
    <cacheField name="Opening price" numFmtId="0">
      <sharedItems containsString="0" containsBlank="1" containsNumber="1" minValue="0.43" maxValue="42"/>
    </cacheField>
    <cacheField name="Open position $" numFmtId="0">
      <sharedItems containsBlank="1" containsMixedTypes="1" containsNumber="1" minValue="43" maxValue="4200"/>
    </cacheField>
    <cacheField name="Latest price" numFmtId="0">
      <sharedItems containsBlank="1" containsMixedTypes="1" containsNumber="1" minValue="0.12" maxValue="65"/>
    </cacheField>
    <cacheField name="Latest position $" numFmtId="0">
      <sharedItems containsBlank="1" containsMixedTypes="1" containsNumber="1" containsInteger="1" minValue="12" maxValue="6500"/>
    </cacheField>
    <cacheField name="Closed trade?" numFmtId="0">
      <sharedItems containsBlank="1" count="3">
        <s v="Yes"/>
        <s v="No"/>
        <m/>
      </sharedItems>
    </cacheField>
    <cacheField name="Closing date" numFmtId="0">
      <sharedItems containsDate="1" containsString="0" containsBlank="1" minDate="2024-04-30T00:00:00" maxDate="2024-06-18T00:00:00" count="5">
        <d v="2024-04-30T00:00:00"/>
        <d v="2024-05-29T00:00:00"/>
        <d v="2024-06-17T00:00:00"/>
        <d v="2024-05-28T00:00:00"/>
        <m/>
      </sharedItems>
    </cacheField>
    <cacheField name="Month-Year" numFmtId="0">
      <sharedItems containsBlank="1" count="5">
        <s v="4-2024"/>
        <s v="5-2024"/>
        <s v="6-2024"/>
        <s v=""/>
        <m/>
      </sharedItems>
    </cacheField>
    <cacheField name="P&amp;L" numFmtId="0">
      <sharedItems containsBlank="1" containsMixedTypes="1" containsNumber="1" minValue="-650" maxValue="55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2">
  <r>
    <s v="GOOGL"/>
    <x v="0"/>
    <s v="Sell"/>
    <s v="Call"/>
    <n v="1000"/>
    <d v="2024-07-19T00:00:00"/>
    <n v="0.43"/>
    <n v="43"/>
    <n v="0.12"/>
    <n v="12"/>
    <x v="0"/>
    <d v="2024-04-30T00:00:00"/>
    <n v="31"/>
    <s v="Selling OTM calls and closing them early seems to work"/>
    <s v="Would be interesting to reperform on same stock"/>
  </r>
  <r>
    <s v="AAPL"/>
    <x v="1"/>
    <s v="Buy"/>
    <s v="Call"/>
    <n v="180"/>
    <d v="2024-05-31T00:00:00"/>
    <n v="8.8000000000000007"/>
    <n v="880.00000000000011"/>
    <n v="12.2"/>
    <n v="1220"/>
    <x v="0"/>
    <d v="2024-05-29T00:00:00"/>
    <n v="339.99999999999989"/>
    <s v="It's good to buy options with low IV"/>
    <s v="Repeat this strategies to confirm reliability"/>
  </r>
  <r>
    <s v="MSFT"/>
    <x v="2"/>
    <s v="Buy"/>
    <s v="Put"/>
    <n v="500"/>
    <d v="2024-07-26T00:00:00"/>
    <n v="42"/>
    <n v="4200"/>
    <n v="49.85"/>
    <n v="4985"/>
    <x v="1"/>
    <m/>
    <n v="785"/>
    <m/>
    <m/>
  </r>
  <r>
    <s v="NVDA"/>
    <x v="3"/>
    <s v="Sell"/>
    <s v="Put"/>
    <n v="900"/>
    <d v="2024-06-14T00:00:00"/>
    <n v="5.9"/>
    <n v="590"/>
    <n v="1.9"/>
    <n v="190"/>
    <x v="0"/>
    <d v="2024-05-28T00:00:00"/>
    <n v="400"/>
    <m/>
    <m/>
  </r>
  <r>
    <s v="NFLX"/>
    <x v="4"/>
    <s v="Buy"/>
    <s v="Call"/>
    <n v="640"/>
    <d v="2024-07-26T00:00:00"/>
    <n v="9.9"/>
    <n v="990"/>
    <n v="65"/>
    <n v="6500"/>
    <x v="1"/>
    <m/>
    <n v="5510"/>
    <m/>
    <m/>
  </r>
  <r>
    <s v="NFLX"/>
    <x v="4"/>
    <s v="Buy"/>
    <s v="Put"/>
    <n v="640"/>
    <d v="2024-07-26T00:00:00"/>
    <n v="7.4"/>
    <n v="740"/>
    <n v="14.125"/>
    <n v="1412.5"/>
    <x v="1"/>
    <m/>
    <n v="672.5"/>
    <m/>
    <m/>
  </r>
  <r>
    <s v="KMI"/>
    <x v="1"/>
    <s v="Buy"/>
    <s v="Call"/>
    <n v="19"/>
    <d v="2024-08-16T00:00:00"/>
    <n v="0.87"/>
    <n v="87"/>
    <n v="0.87"/>
    <n v="87"/>
    <x v="1"/>
    <m/>
    <n v="0"/>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s v=""/>
    <s v=""/>
    <x v="2"/>
    <m/>
    <s v=""/>
    <m/>
    <m/>
  </r>
  <r>
    <m/>
    <x v="5"/>
    <m/>
    <m/>
    <m/>
    <m/>
    <m/>
    <s v=""/>
    <m/>
    <s v=""/>
    <x v="2"/>
    <m/>
    <s v=""/>
    <m/>
    <m/>
  </r>
  <r>
    <m/>
    <x v="5"/>
    <m/>
    <m/>
    <m/>
    <m/>
    <m/>
    <s v=""/>
    <m/>
    <s v=""/>
    <x v="2"/>
    <m/>
    <s v=""/>
    <m/>
    <m/>
  </r>
  <r>
    <m/>
    <x v="5"/>
    <m/>
    <m/>
    <m/>
    <m/>
    <m/>
    <s v=""/>
    <m/>
    <s v=""/>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s v=""/>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s v=""/>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r>
    <m/>
    <x v="5"/>
    <m/>
    <m/>
    <m/>
    <m/>
    <m/>
    <m/>
    <m/>
    <m/>
    <x v="2"/>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1">
  <r>
    <x v="0"/>
    <s v="Naked call"/>
    <s v="Sell"/>
    <s v="Call"/>
    <n v="1000"/>
    <d v="2024-07-19T00:00:00"/>
    <n v="0.43"/>
    <n v="43"/>
    <n v="0.12"/>
    <n v="12"/>
    <x v="0"/>
    <x v="0"/>
    <x v="0"/>
    <n v="31"/>
  </r>
  <r>
    <x v="1"/>
    <s v="Long call"/>
    <s v="Buy"/>
    <s v="Call"/>
    <n v="180"/>
    <d v="2024-05-31T00:00:00"/>
    <n v="8.8000000000000007"/>
    <n v="880.00000000000011"/>
    <n v="12.2"/>
    <n v="1220"/>
    <x v="0"/>
    <x v="1"/>
    <x v="1"/>
    <n v="339.99999999999989"/>
  </r>
  <r>
    <x v="2"/>
    <s v="Long put"/>
    <s v="Buy"/>
    <s v="Put"/>
    <n v="500"/>
    <d v="2024-07-26T00:00:00"/>
    <n v="42"/>
    <n v="4200"/>
    <n v="49.85"/>
    <n v="4985"/>
    <x v="0"/>
    <x v="2"/>
    <x v="2"/>
    <n v="785"/>
  </r>
  <r>
    <x v="3"/>
    <s v="Naked put"/>
    <s v="Sell"/>
    <s v="Put"/>
    <n v="900"/>
    <d v="2024-06-14T00:00:00"/>
    <n v="5.9"/>
    <n v="590"/>
    <n v="1.9"/>
    <n v="190"/>
    <x v="0"/>
    <x v="3"/>
    <x v="1"/>
    <n v="400"/>
  </r>
  <r>
    <x v="4"/>
    <s v="Long straddle"/>
    <s v="Buy"/>
    <s v="Call"/>
    <n v="640"/>
    <d v="2024-07-26T00:00:00"/>
    <n v="9.9"/>
    <n v="990"/>
    <n v="65"/>
    <n v="6500"/>
    <x v="0"/>
    <x v="2"/>
    <x v="2"/>
    <n v="5510"/>
  </r>
  <r>
    <x v="4"/>
    <s v="Long straddle"/>
    <s v="Buy"/>
    <s v="Put"/>
    <n v="640"/>
    <d v="2024-07-26T00:00:00"/>
    <n v="7.4"/>
    <n v="740"/>
    <n v="0.9"/>
    <n v="90"/>
    <x v="0"/>
    <x v="2"/>
    <x v="2"/>
    <n v="-650"/>
  </r>
  <r>
    <x v="5"/>
    <s v="Long call"/>
    <s v="Buy"/>
    <s v="Call"/>
    <n v="19"/>
    <d v="2024-08-16T00:00:00"/>
    <n v="0.8"/>
    <n v="80"/>
    <n v="0.87"/>
    <n v="87"/>
    <x v="1"/>
    <x v="4"/>
    <x v="3"/>
    <n v="7"/>
  </r>
  <r>
    <x v="1"/>
    <s v="Long put"/>
    <s v="Buy"/>
    <s v="Put"/>
    <n v="240"/>
    <d v="2024-08-16T00:00:00"/>
    <n v="22"/>
    <n v="2200"/>
    <n v="32.25"/>
    <n v="3225"/>
    <x v="1"/>
    <x v="4"/>
    <x v="3"/>
    <n v="1025"/>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s v=""/>
    <s v=""/>
    <x v="2"/>
    <x v="4"/>
    <x v="3"/>
    <s v=""/>
  </r>
  <r>
    <x v="6"/>
    <m/>
    <m/>
    <m/>
    <m/>
    <m/>
    <m/>
    <s v=""/>
    <m/>
    <s v=""/>
    <x v="2"/>
    <x v="4"/>
    <x v="3"/>
    <s v=""/>
  </r>
  <r>
    <x v="6"/>
    <m/>
    <m/>
    <m/>
    <m/>
    <m/>
    <m/>
    <s v=""/>
    <m/>
    <s v=""/>
    <x v="2"/>
    <x v="4"/>
    <x v="3"/>
    <s v=""/>
  </r>
  <r>
    <x v="6"/>
    <m/>
    <m/>
    <m/>
    <m/>
    <m/>
    <m/>
    <s v=""/>
    <m/>
    <s v=""/>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s v=""/>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s v=""/>
  </r>
  <r>
    <x v="6"/>
    <m/>
    <m/>
    <m/>
    <m/>
    <m/>
    <m/>
    <m/>
    <m/>
    <m/>
    <x v="2"/>
    <x v="4"/>
    <x v="3"/>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r>
    <x v="6"/>
    <m/>
    <m/>
    <m/>
    <m/>
    <m/>
    <m/>
    <m/>
    <m/>
    <m/>
    <x v="2"/>
    <x v="4"/>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17E925-3D28-C846-879E-12785F3ACE0A}"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B30:C34" firstHeaderRow="1" firstDataRow="1" firstDataCol="1" rowPageCount="1" colPageCount="1"/>
  <pivotFields count="15">
    <pivotField showAll="0"/>
    <pivotField axis="axisRow" showAll="0">
      <items count="7">
        <item x="1"/>
        <item x="2"/>
        <item x="3"/>
        <item x="5"/>
        <item x="0"/>
        <item x="4"/>
        <item t="default"/>
      </items>
    </pivotField>
    <pivotField showAll="0"/>
    <pivotField showAll="0"/>
    <pivotField showAll="0"/>
    <pivotField showAll="0"/>
    <pivotField showAll="0"/>
    <pivotField showAll="0"/>
    <pivotField showAll="0"/>
    <pivotField showAll="0"/>
    <pivotField axis="axisPage" multipleItemSelectionAllowed="1" showAll="0">
      <items count="4">
        <item h="1" x="1"/>
        <item x="0"/>
        <item h="1" x="2"/>
        <item t="default"/>
      </items>
    </pivotField>
    <pivotField showAll="0"/>
    <pivotField dataField="1" showAll="0"/>
    <pivotField showAll="0"/>
    <pivotField showAll="0"/>
  </pivotFields>
  <rowFields count="1">
    <field x="1"/>
  </rowFields>
  <rowItems count="4">
    <i>
      <x/>
    </i>
    <i>
      <x v="2"/>
    </i>
    <i>
      <x v="4"/>
    </i>
    <i t="grand">
      <x/>
    </i>
  </rowItems>
  <colItems count="1">
    <i/>
  </colItems>
  <pageFields count="1">
    <pageField fld="10" hier="-1"/>
  </pageFields>
  <dataFields count="1">
    <dataField name="Sum of P&amp;L" fld="1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47D3312-7FAA-4949-AF5F-E4644DC74DE6}" name="PivotTable5"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O30:P34" firstHeaderRow="1" firstDataRow="1" firstDataCol="1" rowPageCount="1" colPageCount="1"/>
  <pivotFields count="14">
    <pivotField showAll="0"/>
    <pivotField showAll="0"/>
    <pivotField showAll="0"/>
    <pivotField showAll="0"/>
    <pivotField showAll="0"/>
    <pivotField showAll="0"/>
    <pivotField showAll="0"/>
    <pivotField showAll="0"/>
    <pivotField showAll="0"/>
    <pivotField showAll="0"/>
    <pivotField axis="axisPage" multipleItemSelectionAllowed="1" showAll="0">
      <items count="4">
        <item h="1" x="1"/>
        <item x="0"/>
        <item h="1" x="2"/>
        <item t="default"/>
      </items>
    </pivotField>
    <pivotField showAll="0" defaultSubtotal="0">
      <items count="5">
        <item x="0"/>
        <item x="1"/>
        <item x="3"/>
        <item x="4"/>
        <item x="2"/>
      </items>
    </pivotField>
    <pivotField axis="axisRow" showAll="0">
      <items count="6">
        <item x="3"/>
        <item x="0"/>
        <item x="1"/>
        <item x="2"/>
        <item x="4"/>
        <item t="default"/>
      </items>
    </pivotField>
    <pivotField dataField="1" showAll="0"/>
  </pivotFields>
  <rowFields count="1">
    <field x="12"/>
  </rowFields>
  <rowItems count="4">
    <i>
      <x v="1"/>
    </i>
    <i>
      <x v="2"/>
    </i>
    <i>
      <x v="3"/>
    </i>
    <i t="grand">
      <x/>
    </i>
  </rowItems>
  <colItems count="1">
    <i/>
  </colItems>
  <pageFields count="1">
    <pageField fld="10" hier="-1"/>
  </pageFields>
  <dataFields count="1">
    <dataField name="Sum of P&amp;L" fld="13"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B4D76C9-2FC9-9E43-BBD3-6243B946308F}" name="PivotTable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K30:M33" firstHeaderRow="0" firstDataRow="1" firstDataCol="1" rowPageCount="1" colPageCount="1"/>
  <pivotFields count="14">
    <pivotField axis="axisRow" showAll="0">
      <items count="8">
        <item x="1"/>
        <item x="0"/>
        <item x="2"/>
        <item x="4"/>
        <item x="3"/>
        <item x="6"/>
        <item x="5"/>
        <item t="default"/>
      </items>
    </pivotField>
    <pivotField showAll="0"/>
    <pivotField showAll="0"/>
    <pivotField showAll="0"/>
    <pivotField showAll="0"/>
    <pivotField showAll="0"/>
    <pivotField showAll="0"/>
    <pivotField dataField="1" showAll="0"/>
    <pivotField showAll="0"/>
    <pivotField dataField="1" showAll="0"/>
    <pivotField axis="axisPage" multipleItemSelectionAllowed="1" showAll="0">
      <items count="4">
        <item x="1"/>
        <item h="1" x="0"/>
        <item h="1" x="2"/>
        <item t="default"/>
      </items>
    </pivotField>
    <pivotField showAll="0"/>
    <pivotField showAll="0"/>
    <pivotField showAll="0"/>
  </pivotFields>
  <rowFields count="1">
    <field x="0"/>
  </rowFields>
  <rowItems count="3">
    <i>
      <x/>
    </i>
    <i>
      <x v="6"/>
    </i>
    <i t="grand">
      <x/>
    </i>
  </rowItems>
  <colFields count="1">
    <field x="-2"/>
  </colFields>
  <colItems count="2">
    <i>
      <x/>
    </i>
    <i i="1">
      <x v="1"/>
    </i>
  </colItems>
  <pageFields count="1">
    <pageField fld="10" hier="-1"/>
  </pageFields>
  <dataFields count="2">
    <dataField name="Sum of Open position $" fld="7" baseField="0" baseItem="0"/>
    <dataField name="Sum of Latest position $" fld="9" baseField="0" baseItem="0"/>
  </dataFields>
  <chartFormats count="20">
    <chartFormat chart="0" format="14" series="1">
      <pivotArea type="data" outline="0" fieldPosition="0">
        <references count="1">
          <reference field="4294967294" count="1" selected="0">
            <x v="0"/>
          </reference>
        </references>
      </pivotArea>
    </chartFormat>
    <chartFormat chart="0" format="15">
      <pivotArea type="data" outline="0" fieldPosition="0">
        <references count="2">
          <reference field="4294967294" count="1" selected="0">
            <x v="0"/>
          </reference>
          <reference field="0" count="1" selected="0">
            <x v="2"/>
          </reference>
        </references>
      </pivotArea>
    </chartFormat>
    <chartFormat chart="0" format="16">
      <pivotArea type="data" outline="0" fieldPosition="0">
        <references count="2">
          <reference field="4294967294" count="1" selected="0">
            <x v="0"/>
          </reference>
          <reference field="0" count="1" selected="0">
            <x v="3"/>
          </reference>
        </references>
      </pivotArea>
    </chartFormat>
    <chartFormat chart="0" format="17" series="1">
      <pivotArea type="data" outline="0" fieldPosition="0">
        <references count="1">
          <reference field="4294967294" count="1" selected="0">
            <x v="1"/>
          </reference>
        </references>
      </pivotArea>
    </chartFormat>
    <chartFormat chart="0" format="18">
      <pivotArea type="data" outline="0" fieldPosition="0">
        <references count="2">
          <reference field="4294967294" count="1" selected="0">
            <x v="1"/>
          </reference>
          <reference field="0" count="1" selected="0">
            <x v="2"/>
          </reference>
        </references>
      </pivotArea>
    </chartFormat>
    <chartFormat chart="0" format="19">
      <pivotArea type="data" outline="0" fieldPosition="0">
        <references count="2">
          <reference field="4294967294" count="1" selected="0">
            <x v="1"/>
          </reference>
          <reference field="0" count="1" selected="0">
            <x v="3"/>
          </reference>
        </references>
      </pivotArea>
    </chartFormat>
    <chartFormat chart="6" format="20" series="1">
      <pivotArea type="data" outline="0" fieldPosition="0">
        <references count="1">
          <reference field="4294967294" count="1" selected="0">
            <x v="0"/>
          </reference>
        </references>
      </pivotArea>
    </chartFormat>
    <chartFormat chart="6" format="21">
      <pivotArea type="data" outline="0" fieldPosition="0">
        <references count="2">
          <reference field="4294967294" count="1" selected="0">
            <x v="0"/>
          </reference>
          <reference field="0" count="1" selected="0">
            <x v="2"/>
          </reference>
        </references>
      </pivotArea>
    </chartFormat>
    <chartFormat chart="6" format="22">
      <pivotArea type="data" outline="0" fieldPosition="0">
        <references count="2">
          <reference field="4294967294" count="1" selected="0">
            <x v="0"/>
          </reference>
          <reference field="0" count="1" selected="0">
            <x v="3"/>
          </reference>
        </references>
      </pivotArea>
    </chartFormat>
    <chartFormat chart="6" format="23" series="1">
      <pivotArea type="data" outline="0" fieldPosition="0">
        <references count="1">
          <reference field="4294967294" count="1" selected="0">
            <x v="1"/>
          </reference>
        </references>
      </pivotArea>
    </chartFormat>
    <chartFormat chart="6" format="24">
      <pivotArea type="data" outline="0" fieldPosition="0">
        <references count="2">
          <reference field="4294967294" count="1" selected="0">
            <x v="1"/>
          </reference>
          <reference field="0" count="1" selected="0">
            <x v="2"/>
          </reference>
        </references>
      </pivotArea>
    </chartFormat>
    <chartFormat chart="6" format="25">
      <pivotArea type="data" outline="0" fieldPosition="0">
        <references count="2">
          <reference field="4294967294" count="1" selected="0">
            <x v="1"/>
          </reference>
          <reference field="0" count="1" selected="0">
            <x v="3"/>
          </reference>
        </references>
      </pivotArea>
    </chartFormat>
    <chartFormat chart="7" format="26" series="1">
      <pivotArea type="data" outline="0" fieldPosition="0">
        <references count="1">
          <reference field="4294967294" count="1" selected="0">
            <x v="0"/>
          </reference>
        </references>
      </pivotArea>
    </chartFormat>
    <chartFormat chart="7" format="27">
      <pivotArea type="data" outline="0" fieldPosition="0">
        <references count="2">
          <reference field="4294967294" count="1" selected="0">
            <x v="0"/>
          </reference>
          <reference field="0" count="1" selected="0">
            <x v="2"/>
          </reference>
        </references>
      </pivotArea>
    </chartFormat>
    <chartFormat chart="7" format="28">
      <pivotArea type="data" outline="0" fieldPosition="0">
        <references count="2">
          <reference field="4294967294" count="1" selected="0">
            <x v="0"/>
          </reference>
          <reference field="0" count="1" selected="0">
            <x v="3"/>
          </reference>
        </references>
      </pivotArea>
    </chartFormat>
    <chartFormat chart="7" format="29" series="1">
      <pivotArea type="data" outline="0" fieldPosition="0">
        <references count="1">
          <reference field="4294967294" count="1" selected="0">
            <x v="1"/>
          </reference>
        </references>
      </pivotArea>
    </chartFormat>
    <chartFormat chart="7" format="30">
      <pivotArea type="data" outline="0" fieldPosition="0">
        <references count="2">
          <reference field="4294967294" count="1" selected="0">
            <x v="1"/>
          </reference>
          <reference field="0" count="1" selected="0">
            <x v="2"/>
          </reference>
        </references>
      </pivotArea>
    </chartFormat>
    <chartFormat chart="7" format="31">
      <pivotArea type="data" outline="0" fieldPosition="0">
        <references count="2">
          <reference field="4294967294" count="1" selected="0">
            <x v="1"/>
          </reference>
          <reference field="0" count="1" selected="0">
            <x v="3"/>
          </reference>
        </references>
      </pivotArea>
    </chartFormat>
    <chartFormat chart="8" format="0" series="1">
      <pivotArea type="data" outline="0" fieldPosition="0">
        <references count="1">
          <reference field="4294967294" count="1" selected="0">
            <x v="0"/>
          </reference>
        </references>
      </pivotArea>
    </chartFormat>
    <chartFormat chart="8"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2" dT="2024-02-06T18:51:32.76" personId="{53A8B0F3-3268-4D86-A0CF-3470FF852121}" id="{D0B584C8-D640-4D3E-86CB-03454E33C5B7}">
    <text xml:space="preserve">Please make it shorter. Some suggestions:
1. Avoid connecting phrases between points (such as 'at this point'm now, note that, etc.)
2. In some points you can give less information. For example - "add free cash flow TTM" instead "to make the model work, you'll need to feed it the free cash flow. The information Is fairly easy…
</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12A4557-0618-D043-ACA1-31AB3EFDBD83}">
  <we:reference id="5c1926c6-e184-4b7b-ab86-fb3254b07aeb"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89714462-excel--google-sheets-integration" TargetMode="External"/><Relationship Id="rId7" Type="http://schemas.microsoft.com/office/2017/10/relationships/threadedComment" Target="../threadedComments/threadedComment1.xml"/><Relationship Id="rId2" Type="http://schemas.openxmlformats.org/officeDocument/2006/relationships/hyperlink" Target="https://samurai.froged.help/docs/en/2202695-installing-excelgoogle-sheet-plugi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blog.optionsamurai.com/options-trading-journal/" TargetMode="Externa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9519-E7A0-9548-92A2-30AEA4345647}">
  <sheetPr codeName="Sheet1"/>
  <dimension ref="A4:Z62"/>
  <sheetViews>
    <sheetView tabSelected="1" workbookViewId="0"/>
  </sheetViews>
  <sheetFormatPr baseColWidth="10" defaultColWidth="9.1640625" defaultRowHeight="15" x14ac:dyDescent="0.2"/>
  <cols>
    <col min="1" max="16384" width="9.1640625" style="1"/>
  </cols>
  <sheetData>
    <row r="4" spans="1:26" x14ac:dyDescent="0.2">
      <c r="G4" s="2"/>
      <c r="I4" s="3"/>
      <c r="J4" s="2"/>
      <c r="L4" s="2"/>
      <c r="M4" s="2"/>
      <c r="N4" s="2"/>
      <c r="P4" s="3"/>
    </row>
    <row r="5" spans="1:26" x14ac:dyDescent="0.2">
      <c r="A5" s="40" t="s">
        <v>7</v>
      </c>
      <c r="B5" s="40"/>
      <c r="C5" s="40"/>
      <c r="D5" s="40"/>
      <c r="E5" s="40"/>
      <c r="F5" s="40"/>
      <c r="G5" s="40"/>
      <c r="H5" s="40"/>
      <c r="I5" s="40"/>
      <c r="J5" s="40"/>
      <c r="K5" s="40"/>
      <c r="L5" s="40"/>
      <c r="M5" s="40"/>
      <c r="N5" s="2"/>
      <c r="P5" s="3"/>
    </row>
    <row r="6" spans="1:26" x14ac:dyDescent="0.2">
      <c r="A6" s="40"/>
      <c r="B6" s="40"/>
      <c r="C6" s="40"/>
      <c r="D6" s="40"/>
      <c r="E6" s="40"/>
      <c r="F6" s="40"/>
      <c r="G6" s="40"/>
      <c r="H6" s="40"/>
      <c r="I6" s="40"/>
      <c r="J6" s="40"/>
      <c r="K6" s="40"/>
      <c r="L6" s="40"/>
      <c r="M6" s="40"/>
    </row>
    <row r="7" spans="1:26" x14ac:dyDescent="0.2">
      <c r="A7" s="4"/>
      <c r="B7" s="4"/>
      <c r="C7" s="4"/>
      <c r="D7" s="4"/>
      <c r="E7" s="4"/>
      <c r="F7" s="4"/>
      <c r="G7" s="5"/>
      <c r="H7" s="4"/>
      <c r="I7" s="6"/>
      <c r="J7" s="5"/>
      <c r="K7" s="4"/>
      <c r="L7" s="4"/>
      <c r="M7" s="4"/>
    </row>
    <row r="8" spans="1:26" x14ac:dyDescent="0.2">
      <c r="A8" s="4"/>
      <c r="B8" s="7" t="s">
        <v>0</v>
      </c>
      <c r="C8" s="4"/>
      <c r="D8" s="8" t="s">
        <v>1</v>
      </c>
      <c r="E8" s="4"/>
      <c r="F8" s="4"/>
      <c r="G8" s="5"/>
      <c r="H8" s="4"/>
      <c r="I8" s="8" t="s">
        <v>2</v>
      </c>
      <c r="J8" s="5"/>
      <c r="K8" s="4"/>
      <c r="L8" s="5"/>
      <c r="M8" s="5"/>
      <c r="N8" s="2"/>
      <c r="P8" s="3"/>
    </row>
    <row r="9" spans="1:26" ht="16" x14ac:dyDescent="0.2">
      <c r="A9" s="4"/>
      <c r="B9" s="4"/>
      <c r="C9" s="4"/>
      <c r="D9" s="9" t="s">
        <v>3</v>
      </c>
      <c r="E9" s="4"/>
      <c r="F9" s="4"/>
      <c r="G9" s="4"/>
      <c r="H9" s="4"/>
      <c r="I9" s="65" t="s">
        <v>4</v>
      </c>
      <c r="J9" s="5"/>
      <c r="K9" s="4"/>
      <c r="L9" s="5"/>
      <c r="M9" s="5"/>
      <c r="N9" s="2"/>
      <c r="P9" s="3"/>
    </row>
    <row r="10" spans="1:26" x14ac:dyDescent="0.2">
      <c r="A10" s="4"/>
      <c r="B10" s="4"/>
      <c r="C10" s="4"/>
      <c r="D10" s="4"/>
      <c r="E10" s="4"/>
      <c r="F10" s="4"/>
      <c r="G10" s="5"/>
      <c r="H10" s="4"/>
      <c r="I10" s="4"/>
      <c r="J10" s="5"/>
      <c r="K10" s="4"/>
      <c r="L10" s="5"/>
      <c r="M10" s="5"/>
      <c r="N10" s="2"/>
      <c r="P10" s="3"/>
    </row>
    <row r="11" spans="1:26" x14ac:dyDescent="0.2">
      <c r="G11" s="2"/>
      <c r="I11" s="3"/>
      <c r="J11" s="2"/>
      <c r="L11" s="2"/>
      <c r="M11" s="2"/>
      <c r="N11" s="2"/>
      <c r="P11" s="3"/>
    </row>
    <row r="12" spans="1:26" ht="19" x14ac:dyDescent="0.25">
      <c r="A12" s="41" t="s">
        <v>5</v>
      </c>
      <c r="B12" s="41"/>
      <c r="C12" s="41"/>
      <c r="D12" s="41"/>
      <c r="E12" s="41"/>
      <c r="F12" s="41"/>
      <c r="G12" s="41"/>
      <c r="H12" s="41"/>
      <c r="I12" s="41"/>
      <c r="J12" s="41"/>
      <c r="K12" s="41"/>
      <c r="L12" s="41"/>
      <c r="M12" s="41"/>
    </row>
    <row r="14" spans="1:26" ht="15" customHeight="1" x14ac:dyDescent="0.2">
      <c r="B14" s="38" t="s">
        <v>56</v>
      </c>
      <c r="C14" s="38"/>
      <c r="D14" s="38"/>
      <c r="E14" s="38"/>
      <c r="F14" s="38"/>
      <c r="G14" s="38"/>
      <c r="H14" s="38"/>
      <c r="I14" s="38"/>
      <c r="J14" s="38"/>
      <c r="K14" s="38"/>
      <c r="L14" s="38"/>
      <c r="P14" s="39"/>
      <c r="Q14" s="39"/>
      <c r="R14" s="39"/>
      <c r="S14" s="39"/>
      <c r="T14" s="39"/>
      <c r="U14" s="39"/>
      <c r="V14" s="39"/>
      <c r="W14" s="39"/>
      <c r="X14" s="39"/>
      <c r="Y14" s="39"/>
      <c r="Z14" s="39"/>
    </row>
    <row r="15" spans="1:26" x14ac:dyDescent="0.2">
      <c r="B15" s="38"/>
      <c r="C15" s="38"/>
      <c r="D15" s="38"/>
      <c r="E15" s="38"/>
      <c r="F15" s="38"/>
      <c r="G15" s="38"/>
      <c r="H15" s="38"/>
      <c r="I15" s="38"/>
      <c r="J15" s="38"/>
      <c r="K15" s="38"/>
      <c r="L15" s="38"/>
      <c r="P15" s="39"/>
      <c r="Q15" s="39"/>
      <c r="R15" s="39"/>
      <c r="S15" s="39"/>
      <c r="T15" s="39"/>
      <c r="U15" s="39"/>
      <c r="V15" s="39"/>
      <c r="W15" s="39"/>
      <c r="X15" s="39"/>
      <c r="Y15" s="39"/>
      <c r="Z15" s="39"/>
    </row>
    <row r="16" spans="1:26" x14ac:dyDescent="0.2">
      <c r="B16" s="38"/>
      <c r="C16" s="38"/>
      <c r="D16" s="38"/>
      <c r="E16" s="38"/>
      <c r="F16" s="38"/>
      <c r="G16" s="38"/>
      <c r="H16" s="38"/>
      <c r="I16" s="38"/>
      <c r="J16" s="38"/>
      <c r="K16" s="38"/>
      <c r="L16" s="38"/>
      <c r="M16" s="2"/>
      <c r="N16" s="2"/>
      <c r="P16" s="39"/>
      <c r="Q16" s="39"/>
      <c r="R16" s="39"/>
      <c r="S16" s="39"/>
      <c r="T16" s="39"/>
      <c r="U16" s="39"/>
      <c r="V16" s="39"/>
      <c r="W16" s="39"/>
      <c r="X16" s="39"/>
      <c r="Y16" s="39"/>
      <c r="Z16" s="39"/>
    </row>
    <row r="17" spans="1:26" x14ac:dyDescent="0.2">
      <c r="B17" s="38"/>
      <c r="C17" s="38"/>
      <c r="D17" s="38"/>
      <c r="E17" s="38"/>
      <c r="F17" s="38"/>
      <c r="G17" s="38"/>
      <c r="H17" s="38"/>
      <c r="I17" s="38"/>
      <c r="J17" s="38"/>
      <c r="K17" s="38"/>
      <c r="L17" s="38"/>
      <c r="M17" s="2"/>
      <c r="N17" s="2"/>
      <c r="P17" s="39"/>
      <c r="Q17" s="39"/>
      <c r="R17" s="39"/>
      <c r="S17" s="39"/>
      <c r="T17" s="39"/>
      <c r="U17" s="39"/>
      <c r="V17" s="39"/>
      <c r="W17" s="39"/>
      <c r="X17" s="39"/>
      <c r="Y17" s="39"/>
      <c r="Z17" s="39"/>
    </row>
    <row r="18" spans="1:26" x14ac:dyDescent="0.2">
      <c r="B18" s="38"/>
      <c r="C18" s="38"/>
      <c r="D18" s="38"/>
      <c r="E18" s="38"/>
      <c r="F18" s="38"/>
      <c r="G18" s="38"/>
      <c r="H18" s="38"/>
      <c r="I18" s="38"/>
      <c r="J18" s="38"/>
      <c r="K18" s="38"/>
      <c r="L18" s="38"/>
      <c r="M18" s="2"/>
      <c r="N18" s="2"/>
      <c r="P18" s="39"/>
      <c r="Q18" s="39"/>
      <c r="R18" s="39"/>
      <c r="S18" s="39"/>
      <c r="T18" s="39"/>
      <c r="U18" s="39"/>
      <c r="V18" s="39"/>
      <c r="W18" s="39"/>
      <c r="X18" s="39"/>
      <c r="Y18" s="39"/>
      <c r="Z18" s="39"/>
    </row>
    <row r="19" spans="1:26" x14ac:dyDescent="0.2">
      <c r="B19" s="10"/>
      <c r="C19" s="10"/>
      <c r="D19" s="10"/>
      <c r="E19" s="10"/>
      <c r="F19" s="10"/>
      <c r="G19" s="10"/>
      <c r="H19" s="10"/>
      <c r="I19" s="10"/>
      <c r="J19" s="10"/>
      <c r="K19" s="10"/>
      <c r="L19" s="10"/>
      <c r="M19" s="2"/>
      <c r="N19" s="2"/>
      <c r="P19" s="3"/>
    </row>
    <row r="20" spans="1:26" ht="19" x14ac:dyDescent="0.25">
      <c r="A20" s="41" t="s">
        <v>6</v>
      </c>
      <c r="B20" s="41"/>
      <c r="C20" s="41"/>
      <c r="D20" s="41"/>
      <c r="E20" s="41"/>
      <c r="F20" s="41"/>
      <c r="G20" s="41"/>
      <c r="H20" s="41"/>
      <c r="I20" s="41"/>
      <c r="J20" s="41"/>
      <c r="K20" s="41"/>
      <c r="L20" s="41"/>
      <c r="M20" s="41"/>
      <c r="N20" s="2"/>
      <c r="P20" s="3"/>
    </row>
    <row r="21" spans="1:26" x14ac:dyDescent="0.2">
      <c r="G21" s="2"/>
      <c r="I21" s="3"/>
      <c r="J21" s="2"/>
      <c r="L21" s="2"/>
      <c r="M21" s="2"/>
      <c r="N21" s="2"/>
      <c r="P21" s="3"/>
    </row>
    <row r="22" spans="1:26" ht="15" customHeight="1" x14ac:dyDescent="0.2">
      <c r="B22" s="38" t="s">
        <v>61</v>
      </c>
      <c r="C22" s="38"/>
      <c r="D22" s="38"/>
      <c r="E22" s="38"/>
      <c r="F22" s="38"/>
      <c r="G22" s="38"/>
      <c r="H22" s="38"/>
      <c r="I22" s="38"/>
      <c r="J22" s="38"/>
      <c r="K22" s="38"/>
      <c r="L22" s="38"/>
      <c r="M22" s="2"/>
      <c r="N22" s="2"/>
      <c r="P22" s="3"/>
    </row>
    <row r="23" spans="1:26" x14ac:dyDescent="0.2">
      <c r="B23" s="38"/>
      <c r="C23" s="38"/>
      <c r="D23" s="38"/>
      <c r="E23" s="38"/>
      <c r="F23" s="38"/>
      <c r="G23" s="38"/>
      <c r="H23" s="38"/>
      <c r="I23" s="38"/>
      <c r="J23" s="38"/>
      <c r="K23" s="38"/>
      <c r="L23" s="38"/>
    </row>
    <row r="24" spans="1:26" x14ac:dyDescent="0.2">
      <c r="B24" s="38"/>
      <c r="C24" s="38"/>
      <c r="D24" s="38"/>
      <c r="E24" s="38"/>
      <c r="F24" s="38"/>
      <c r="G24" s="38"/>
      <c r="H24" s="38"/>
      <c r="I24" s="38"/>
      <c r="J24" s="38"/>
      <c r="K24" s="38"/>
      <c r="L24" s="38"/>
    </row>
    <row r="25" spans="1:26" x14ac:dyDescent="0.2">
      <c r="B25" s="38"/>
      <c r="C25" s="38"/>
      <c r="D25" s="38"/>
      <c r="E25" s="38"/>
      <c r="F25" s="38"/>
      <c r="G25" s="38"/>
      <c r="H25" s="38"/>
      <c r="I25" s="38"/>
      <c r="J25" s="38"/>
      <c r="K25" s="38"/>
      <c r="L25" s="38"/>
    </row>
    <row r="26" spans="1:26" x14ac:dyDescent="0.2">
      <c r="B26" s="38"/>
      <c r="C26" s="38"/>
      <c r="D26" s="38"/>
      <c r="E26" s="38"/>
      <c r="F26" s="38"/>
      <c r="G26" s="38"/>
      <c r="H26" s="38"/>
      <c r="I26" s="38"/>
      <c r="J26" s="38"/>
      <c r="K26" s="38"/>
      <c r="L26" s="38"/>
    </row>
    <row r="27" spans="1:26" x14ac:dyDescent="0.2">
      <c r="B27" s="38"/>
      <c r="C27" s="38"/>
      <c r="D27" s="38"/>
      <c r="E27" s="38"/>
      <c r="F27" s="38"/>
      <c r="G27" s="38"/>
      <c r="H27" s="38"/>
      <c r="I27" s="38"/>
      <c r="J27" s="38"/>
      <c r="K27" s="38"/>
      <c r="L27" s="38"/>
      <c r="M27" s="2"/>
      <c r="N27" s="2"/>
      <c r="P27" s="3"/>
    </row>
    <row r="28" spans="1:26" x14ac:dyDescent="0.2">
      <c r="B28" s="38"/>
      <c r="C28" s="38"/>
      <c r="D28" s="38"/>
      <c r="E28" s="38"/>
      <c r="F28" s="38"/>
      <c r="G28" s="38"/>
      <c r="H28" s="38"/>
      <c r="I28" s="38"/>
      <c r="J28" s="38"/>
      <c r="K28" s="38"/>
      <c r="L28" s="38"/>
      <c r="M28" s="2"/>
      <c r="N28" s="2"/>
      <c r="P28" s="3"/>
    </row>
    <row r="29" spans="1:26" x14ac:dyDescent="0.2">
      <c r="B29" s="38"/>
      <c r="C29" s="38"/>
      <c r="D29" s="38"/>
      <c r="E29" s="38"/>
      <c r="F29" s="38"/>
      <c r="G29" s="38"/>
      <c r="H29" s="38"/>
      <c r="I29" s="38"/>
      <c r="J29" s="38"/>
      <c r="K29" s="38"/>
      <c r="L29" s="38"/>
      <c r="M29" s="2"/>
      <c r="N29" s="2"/>
      <c r="P29" s="3"/>
    </row>
    <row r="30" spans="1:26" x14ac:dyDescent="0.2">
      <c r="B30" s="38"/>
      <c r="C30" s="38"/>
      <c r="D30" s="38"/>
      <c r="E30" s="38"/>
      <c r="F30" s="38"/>
      <c r="G30" s="38"/>
      <c r="H30" s="38"/>
      <c r="I30" s="38"/>
      <c r="J30" s="38"/>
      <c r="K30" s="38"/>
      <c r="L30" s="38"/>
      <c r="M30" s="2"/>
      <c r="N30" s="2"/>
      <c r="P30" s="3"/>
    </row>
    <row r="31" spans="1:26" x14ac:dyDescent="0.2">
      <c r="B31" s="38"/>
      <c r="C31" s="38"/>
      <c r="D31" s="38"/>
      <c r="E31" s="38"/>
      <c r="F31" s="38"/>
      <c r="G31" s="38"/>
      <c r="H31" s="38"/>
      <c r="I31" s="38"/>
      <c r="J31" s="38"/>
      <c r="K31" s="38"/>
      <c r="L31" s="38"/>
    </row>
    <row r="32" spans="1:26" x14ac:dyDescent="0.2">
      <c r="B32" s="38"/>
      <c r="C32" s="38"/>
      <c r="D32" s="38"/>
      <c r="E32" s="38"/>
      <c r="F32" s="38"/>
      <c r="G32" s="38"/>
      <c r="H32" s="38"/>
      <c r="I32" s="38"/>
      <c r="J32" s="38"/>
      <c r="K32" s="38"/>
      <c r="L32" s="38"/>
    </row>
    <row r="33" spans="2:16" x14ac:dyDescent="0.2">
      <c r="B33" s="36"/>
      <c r="C33" s="36"/>
      <c r="D33" s="36"/>
      <c r="E33" s="36"/>
      <c r="F33" s="36"/>
      <c r="G33" s="36"/>
      <c r="H33" s="36"/>
      <c r="I33" s="36"/>
      <c r="J33" s="36"/>
      <c r="K33" s="36"/>
      <c r="L33" s="36"/>
    </row>
    <row r="34" spans="2:16" x14ac:dyDescent="0.2">
      <c r="B34" s="36"/>
      <c r="C34" s="36"/>
      <c r="D34" s="36"/>
      <c r="E34" s="36"/>
      <c r="F34" s="36"/>
      <c r="G34" s="36"/>
      <c r="H34" s="36"/>
      <c r="I34" s="36"/>
      <c r="J34" s="36"/>
      <c r="K34" s="36"/>
      <c r="L34" s="36"/>
    </row>
    <row r="35" spans="2:16" x14ac:dyDescent="0.2">
      <c r="B35" s="36"/>
      <c r="C35" s="36"/>
      <c r="D35" s="36"/>
      <c r="E35" s="36"/>
      <c r="F35" s="36"/>
      <c r="G35" s="36"/>
      <c r="H35" s="36"/>
      <c r="I35" s="36"/>
      <c r="J35" s="36"/>
      <c r="K35" s="36"/>
      <c r="L35" s="36"/>
      <c r="M35" s="2"/>
      <c r="N35" s="2"/>
      <c r="P35" s="3"/>
    </row>
    <row r="36" spans="2:16" x14ac:dyDescent="0.2">
      <c r="B36" s="36"/>
      <c r="C36" s="36"/>
      <c r="D36" s="36"/>
      <c r="E36" s="36"/>
      <c r="F36" s="36"/>
      <c r="G36" s="36"/>
      <c r="H36" s="36"/>
      <c r="I36" s="36"/>
      <c r="J36" s="36"/>
      <c r="K36" s="36"/>
      <c r="L36" s="36"/>
    </row>
    <row r="37" spans="2:16" x14ac:dyDescent="0.2">
      <c r="B37" s="36"/>
      <c r="C37" s="36"/>
      <c r="D37" s="36"/>
      <c r="E37" s="36"/>
      <c r="F37" s="36"/>
      <c r="G37" s="36"/>
      <c r="H37" s="36"/>
      <c r="I37" s="36"/>
      <c r="J37" s="36"/>
      <c r="K37" s="36"/>
      <c r="L37" s="36"/>
    </row>
    <row r="38" spans="2:16" x14ac:dyDescent="0.2">
      <c r="B38" s="36"/>
      <c r="C38" s="36"/>
      <c r="D38" s="36"/>
      <c r="E38" s="36"/>
      <c r="F38" s="36"/>
      <c r="G38" s="36"/>
      <c r="H38" s="36"/>
      <c r="I38" s="36"/>
      <c r="J38" s="36"/>
      <c r="K38" s="36"/>
      <c r="L38" s="36"/>
    </row>
    <row r="39" spans="2:16" x14ac:dyDescent="0.2">
      <c r="B39" s="36"/>
      <c r="C39" s="36"/>
      <c r="D39" s="36"/>
      <c r="E39" s="36"/>
      <c r="F39" s="36"/>
      <c r="G39" s="36"/>
      <c r="H39" s="36"/>
      <c r="I39" s="36"/>
      <c r="J39" s="36"/>
      <c r="K39" s="36"/>
      <c r="L39" s="36"/>
      <c r="M39" s="2"/>
      <c r="N39" s="2"/>
      <c r="P39" s="3"/>
    </row>
    <row r="40" spans="2:16" x14ac:dyDescent="0.2">
      <c r="B40" s="10"/>
      <c r="C40" s="10"/>
      <c r="D40" s="10"/>
      <c r="E40" s="10"/>
      <c r="F40" s="10"/>
      <c r="G40" s="10"/>
      <c r="H40" s="10"/>
      <c r="I40" s="10"/>
      <c r="J40" s="10"/>
      <c r="K40" s="10"/>
      <c r="L40" s="10"/>
    </row>
    <row r="41" spans="2:16" x14ac:dyDescent="0.2">
      <c r="B41" s="10"/>
      <c r="C41" s="10"/>
      <c r="D41" s="10"/>
      <c r="E41" s="10"/>
      <c r="F41" s="10"/>
      <c r="G41" s="10"/>
      <c r="H41" s="10"/>
      <c r="I41" s="10"/>
      <c r="J41" s="10"/>
      <c r="K41" s="10"/>
      <c r="L41" s="10"/>
    </row>
    <row r="42" spans="2:16" x14ac:dyDescent="0.2">
      <c r="B42" s="10"/>
      <c r="C42" s="10"/>
      <c r="D42" s="10"/>
      <c r="E42" s="10"/>
      <c r="F42" s="10"/>
      <c r="G42" s="10"/>
      <c r="H42" s="10"/>
      <c r="I42" s="10"/>
      <c r="J42" s="10"/>
      <c r="K42" s="10"/>
      <c r="L42" s="10"/>
    </row>
    <row r="43" spans="2:16" x14ac:dyDescent="0.2">
      <c r="B43" s="10"/>
      <c r="C43" s="10"/>
      <c r="D43" s="10"/>
      <c r="E43" s="10"/>
      <c r="F43" s="10"/>
      <c r="G43" s="10"/>
      <c r="H43" s="10"/>
      <c r="I43" s="10"/>
      <c r="J43" s="10"/>
      <c r="K43" s="10"/>
      <c r="L43" s="10"/>
    </row>
    <row r="44" spans="2:16" x14ac:dyDescent="0.2">
      <c r="B44" s="10"/>
      <c r="C44" s="10"/>
      <c r="D44" s="10"/>
      <c r="E44" s="10"/>
      <c r="F44" s="10"/>
      <c r="G44" s="10"/>
      <c r="H44" s="10"/>
      <c r="I44" s="10"/>
      <c r="J44" s="10"/>
      <c r="K44" s="10"/>
      <c r="L44" s="10"/>
    </row>
    <row r="45" spans="2:16" x14ac:dyDescent="0.2">
      <c r="B45" s="10"/>
      <c r="C45" s="10"/>
      <c r="D45" s="10"/>
      <c r="E45" s="10"/>
      <c r="F45" s="10"/>
      <c r="G45" s="10"/>
      <c r="H45" s="10"/>
      <c r="I45" s="10"/>
      <c r="J45" s="10"/>
      <c r="K45" s="10"/>
      <c r="L45" s="10"/>
    </row>
    <row r="46" spans="2:16" x14ac:dyDescent="0.2">
      <c r="B46" s="10"/>
      <c r="C46" s="10"/>
      <c r="D46" s="10"/>
      <c r="E46" s="10"/>
      <c r="F46" s="10"/>
      <c r="G46" s="10"/>
      <c r="H46" s="10"/>
      <c r="I46" s="10"/>
      <c r="J46" s="10"/>
      <c r="K46" s="10"/>
      <c r="L46" s="10"/>
      <c r="M46" s="2"/>
      <c r="N46" s="2"/>
      <c r="P46" s="3"/>
    </row>
    <row r="47" spans="2:16" x14ac:dyDescent="0.2">
      <c r="B47" s="10"/>
      <c r="C47" s="10"/>
      <c r="D47" s="10"/>
      <c r="E47" s="10"/>
      <c r="F47" s="10"/>
      <c r="G47" s="10"/>
      <c r="H47" s="10"/>
      <c r="I47" s="10"/>
      <c r="J47" s="10"/>
      <c r="K47" s="10"/>
      <c r="L47" s="10"/>
    </row>
    <row r="48" spans="2:16" x14ac:dyDescent="0.2">
      <c r="B48" s="10"/>
      <c r="C48" s="10"/>
      <c r="D48" s="10"/>
      <c r="E48" s="10"/>
      <c r="F48" s="10"/>
      <c r="G48" s="10"/>
      <c r="H48" s="10"/>
      <c r="I48" s="10"/>
      <c r="J48" s="10"/>
      <c r="K48" s="10"/>
      <c r="L48" s="10"/>
      <c r="M48" s="2"/>
      <c r="N48" s="2"/>
      <c r="P48" s="3"/>
    </row>
    <row r="49" spans="2:16" x14ac:dyDescent="0.2">
      <c r="B49" s="10"/>
      <c r="C49" s="10"/>
      <c r="D49" s="10"/>
      <c r="E49" s="10"/>
      <c r="F49" s="10"/>
      <c r="G49" s="10"/>
      <c r="H49" s="10"/>
      <c r="I49" s="10"/>
      <c r="J49" s="10"/>
      <c r="K49" s="10"/>
      <c r="L49" s="10"/>
    </row>
    <row r="50" spans="2:16" x14ac:dyDescent="0.2">
      <c r="B50" s="10"/>
      <c r="C50" s="10"/>
      <c r="D50" s="10"/>
      <c r="E50" s="10"/>
      <c r="F50" s="10"/>
      <c r="G50" s="10"/>
      <c r="H50" s="10"/>
      <c r="I50" s="10"/>
      <c r="J50" s="10"/>
      <c r="K50" s="10"/>
      <c r="L50" s="10"/>
    </row>
    <row r="51" spans="2:16" x14ac:dyDescent="0.2">
      <c r="B51" s="10"/>
      <c r="C51" s="10"/>
      <c r="D51" s="10"/>
      <c r="E51" s="10"/>
      <c r="F51" s="10"/>
      <c r="G51" s="10"/>
      <c r="H51" s="10"/>
      <c r="I51" s="10"/>
      <c r="J51" s="10"/>
      <c r="K51" s="10"/>
      <c r="L51" s="10"/>
      <c r="M51" s="2"/>
      <c r="N51" s="2"/>
      <c r="P51" s="3"/>
    </row>
    <row r="52" spans="2:16" x14ac:dyDescent="0.2">
      <c r="G52" s="2"/>
      <c r="I52" s="3"/>
      <c r="J52" s="2"/>
    </row>
    <row r="53" spans="2:16" x14ac:dyDescent="0.2">
      <c r="G53" s="2"/>
      <c r="I53" s="3"/>
      <c r="J53" s="2"/>
    </row>
    <row r="54" spans="2:16" x14ac:dyDescent="0.2">
      <c r="G54" s="2"/>
      <c r="I54" s="3"/>
      <c r="J54" s="2"/>
      <c r="L54" s="2"/>
      <c r="M54" s="2"/>
      <c r="N54" s="2"/>
      <c r="P54" s="3"/>
    </row>
    <row r="55" spans="2:16" x14ac:dyDescent="0.2">
      <c r="G55" s="2"/>
      <c r="I55" s="3"/>
      <c r="J55" s="2"/>
    </row>
    <row r="56" spans="2:16" x14ac:dyDescent="0.2">
      <c r="G56" s="2"/>
      <c r="I56" s="3"/>
      <c r="J56" s="2"/>
    </row>
    <row r="57" spans="2:16" x14ac:dyDescent="0.2">
      <c r="G57" s="2"/>
      <c r="I57" s="3"/>
      <c r="J57" s="2"/>
      <c r="L57" s="2"/>
      <c r="M57" s="2"/>
      <c r="N57" s="2"/>
      <c r="P57" s="3"/>
    </row>
    <row r="58" spans="2:16" x14ac:dyDescent="0.2">
      <c r="G58" s="2"/>
      <c r="I58" s="3"/>
      <c r="J58" s="2"/>
    </row>
    <row r="59" spans="2:16" x14ac:dyDescent="0.2">
      <c r="G59" s="2"/>
      <c r="I59" s="3"/>
      <c r="J59" s="2"/>
    </row>
    <row r="60" spans="2:16" x14ac:dyDescent="0.2">
      <c r="G60" s="2"/>
      <c r="I60" s="3"/>
      <c r="J60" s="2"/>
    </row>
    <row r="61" spans="2:16" x14ac:dyDescent="0.2">
      <c r="G61" s="2"/>
      <c r="I61" s="3"/>
      <c r="J61" s="2"/>
    </row>
    <row r="62" spans="2:16" x14ac:dyDescent="0.2">
      <c r="G62" s="2"/>
      <c r="I62" s="3"/>
      <c r="J62" s="2"/>
    </row>
  </sheetData>
  <mergeCells count="6">
    <mergeCell ref="B14:L18"/>
    <mergeCell ref="P14:Z18"/>
    <mergeCell ref="A5:M6"/>
    <mergeCell ref="A12:M12"/>
    <mergeCell ref="A20:M20"/>
    <mergeCell ref="B22:L32"/>
  </mergeCells>
  <hyperlinks>
    <hyperlink ref="D8" r:id="rId1" xr:uid="{1AAC7F00-4724-0F4F-8DBC-EF8F2668C2B6}"/>
    <hyperlink ref="I8" r:id="rId2" xr:uid="{F5E8EB30-DBFC-8A4B-844D-A96612A269AB}"/>
    <hyperlink ref="D9" r:id="rId3" xr:uid="{0942F8E4-D944-B545-8C52-66B5B7D5EC1A}"/>
    <hyperlink ref="I9" r:id="rId4" xr:uid="{A7EB75A2-81A1-484B-A4DD-1E39990C1ECD}"/>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3D0B-B99D-0347-8067-E217017C7631}">
  <dimension ref="B2:Q34"/>
  <sheetViews>
    <sheetView workbookViewId="0"/>
  </sheetViews>
  <sheetFormatPr baseColWidth="10" defaultRowHeight="16" x14ac:dyDescent="0.2"/>
  <cols>
    <col min="2" max="2" width="13" bestFit="1" customWidth="1"/>
    <col min="3" max="3" width="10.6640625" bestFit="1" customWidth="1"/>
    <col min="11" max="11" width="13" bestFit="1" customWidth="1"/>
    <col min="12" max="12" width="20.5" bestFit="1" customWidth="1"/>
    <col min="13" max="13" width="21.1640625" bestFit="1" customWidth="1"/>
    <col min="15" max="15" width="13" bestFit="1" customWidth="1"/>
    <col min="16" max="16" width="10.6640625" bestFit="1" customWidth="1"/>
  </cols>
  <sheetData>
    <row r="2" spans="2:17" ht="17" thickBot="1" x14ac:dyDescent="0.25">
      <c r="B2" s="37" t="s">
        <v>57</v>
      </c>
      <c r="C2" s="37"/>
      <c r="D2" s="37"/>
      <c r="E2" s="37"/>
    </row>
    <row r="3" spans="2:17" x14ac:dyDescent="0.2">
      <c r="B3" s="44" t="s">
        <v>60</v>
      </c>
      <c r="C3" s="45"/>
      <c r="D3" s="45"/>
      <c r="E3" s="45"/>
      <c r="F3" s="45"/>
      <c r="G3" s="45"/>
      <c r="H3" s="45"/>
      <c r="I3" s="45"/>
      <c r="J3" s="45"/>
      <c r="K3" s="45"/>
      <c r="L3" s="45"/>
      <c r="M3" s="45"/>
      <c r="N3" s="45"/>
      <c r="O3" s="45"/>
      <c r="P3" s="45"/>
      <c r="Q3" s="46"/>
    </row>
    <row r="4" spans="2:17" x14ac:dyDescent="0.2">
      <c r="B4" s="47"/>
      <c r="C4" s="48"/>
      <c r="D4" s="48"/>
      <c r="E4" s="48"/>
      <c r="F4" s="48"/>
      <c r="G4" s="48"/>
      <c r="H4" s="48"/>
      <c r="I4" s="48"/>
      <c r="J4" s="48"/>
      <c r="K4" s="48"/>
      <c r="L4" s="48"/>
      <c r="M4" s="48"/>
      <c r="N4" s="48"/>
      <c r="O4" s="48"/>
      <c r="P4" s="48"/>
      <c r="Q4" s="49"/>
    </row>
    <row r="5" spans="2:17" x14ac:dyDescent="0.2">
      <c r="B5" s="47"/>
      <c r="C5" s="48"/>
      <c r="D5" s="48"/>
      <c r="E5" s="48"/>
      <c r="F5" s="48"/>
      <c r="G5" s="48"/>
      <c r="H5" s="48"/>
      <c r="I5" s="48"/>
      <c r="J5" s="48"/>
      <c r="K5" s="48"/>
      <c r="L5" s="48"/>
      <c r="M5" s="48"/>
      <c r="N5" s="48"/>
      <c r="O5" s="48"/>
      <c r="P5" s="48"/>
      <c r="Q5" s="49"/>
    </row>
    <row r="6" spans="2:17" x14ac:dyDescent="0.2">
      <c r="B6" s="47"/>
      <c r="C6" s="48"/>
      <c r="D6" s="48"/>
      <c r="E6" s="48"/>
      <c r="F6" s="48"/>
      <c r="G6" s="48"/>
      <c r="H6" s="48"/>
      <c r="I6" s="48"/>
      <c r="J6" s="48"/>
      <c r="K6" s="48"/>
      <c r="L6" s="48"/>
      <c r="M6" s="48"/>
      <c r="N6" s="48"/>
      <c r="O6" s="48"/>
      <c r="P6" s="48"/>
      <c r="Q6" s="49"/>
    </row>
    <row r="7" spans="2:17" x14ac:dyDescent="0.2">
      <c r="B7" s="47"/>
      <c r="C7" s="48"/>
      <c r="D7" s="48"/>
      <c r="E7" s="48"/>
      <c r="F7" s="48"/>
      <c r="G7" s="48"/>
      <c r="H7" s="48"/>
      <c r="I7" s="48"/>
      <c r="J7" s="48"/>
      <c r="K7" s="48"/>
      <c r="L7" s="48"/>
      <c r="M7" s="48"/>
      <c r="N7" s="48"/>
      <c r="O7" s="48"/>
      <c r="P7" s="48"/>
      <c r="Q7" s="49"/>
    </row>
    <row r="8" spans="2:17" x14ac:dyDescent="0.2">
      <c r="B8" s="47"/>
      <c r="C8" s="48"/>
      <c r="D8" s="48"/>
      <c r="E8" s="48"/>
      <c r="F8" s="48"/>
      <c r="G8" s="48"/>
      <c r="H8" s="48"/>
      <c r="I8" s="48"/>
      <c r="J8" s="48"/>
      <c r="K8" s="48"/>
      <c r="L8" s="48"/>
      <c r="M8" s="48"/>
      <c r="N8" s="48"/>
      <c r="O8" s="48"/>
      <c r="P8" s="48"/>
      <c r="Q8" s="49"/>
    </row>
    <row r="9" spans="2:17" x14ac:dyDescent="0.2">
      <c r="B9" s="47"/>
      <c r="C9" s="48"/>
      <c r="D9" s="48"/>
      <c r="E9" s="48"/>
      <c r="F9" s="48"/>
      <c r="G9" s="48"/>
      <c r="H9" s="48"/>
      <c r="I9" s="48"/>
      <c r="J9" s="48"/>
      <c r="K9" s="48"/>
      <c r="L9" s="48"/>
      <c r="M9" s="48"/>
      <c r="N9" s="48"/>
      <c r="O9" s="48"/>
      <c r="P9" s="48"/>
      <c r="Q9" s="49"/>
    </row>
    <row r="10" spans="2:17" ht="17" thickBot="1" x14ac:dyDescent="0.25">
      <c r="B10" s="50"/>
      <c r="C10" s="51"/>
      <c r="D10" s="51"/>
      <c r="E10" s="51"/>
      <c r="F10" s="51"/>
      <c r="G10" s="51"/>
      <c r="H10" s="51"/>
      <c r="I10" s="51"/>
      <c r="J10" s="51"/>
      <c r="K10" s="51"/>
      <c r="L10" s="51"/>
      <c r="M10" s="51"/>
      <c r="N10" s="51"/>
      <c r="O10" s="51"/>
      <c r="P10" s="51"/>
      <c r="Q10" s="52"/>
    </row>
    <row r="11" spans="2:17" ht="17" thickBot="1" x14ac:dyDescent="0.25"/>
    <row r="12" spans="2:17" x14ac:dyDescent="0.2">
      <c r="B12" s="25"/>
      <c r="C12" s="26"/>
      <c r="D12" s="26"/>
      <c r="E12" s="26"/>
      <c r="F12" s="26"/>
      <c r="G12" s="26"/>
      <c r="H12" s="26"/>
      <c r="I12" s="26"/>
      <c r="J12" s="26"/>
      <c r="K12" s="26"/>
      <c r="L12" s="26"/>
      <c r="M12" s="26"/>
      <c r="N12" s="26"/>
      <c r="O12" s="26"/>
      <c r="P12" s="26"/>
      <c r="Q12" s="14"/>
    </row>
    <row r="13" spans="2:17" ht="17" thickBot="1" x14ac:dyDescent="0.25">
      <c r="B13" s="27"/>
      <c r="C13" s="28"/>
      <c r="D13" s="28"/>
      <c r="E13" s="28"/>
      <c r="F13" s="28"/>
      <c r="G13" s="28"/>
      <c r="H13" s="28"/>
      <c r="I13" s="28"/>
      <c r="J13" s="28"/>
      <c r="K13" s="28"/>
      <c r="L13" s="28"/>
      <c r="M13" s="28"/>
      <c r="N13" s="28"/>
      <c r="O13" s="28"/>
      <c r="P13" s="28"/>
      <c r="Q13" s="15"/>
    </row>
    <row r="14" spans="2:17" x14ac:dyDescent="0.2">
      <c r="B14" s="42" t="s">
        <v>58</v>
      </c>
      <c r="C14" s="55" t="s">
        <v>37</v>
      </c>
      <c r="D14" s="56"/>
      <c r="E14" s="17">
        <f>COUNT(Trades!N:N)</f>
        <v>8</v>
      </c>
      <c r="F14" s="28"/>
      <c r="G14" s="28"/>
      <c r="H14" s="28"/>
      <c r="I14" s="28"/>
      <c r="J14" s="28"/>
      <c r="K14" s="28"/>
      <c r="L14" s="28"/>
      <c r="M14" s="28"/>
      <c r="N14" s="28"/>
      <c r="O14" s="28"/>
      <c r="P14" s="28"/>
      <c r="Q14" s="15"/>
    </row>
    <row r="15" spans="2:17" x14ac:dyDescent="0.2">
      <c r="B15" s="42"/>
      <c r="C15" s="57" t="s">
        <v>38</v>
      </c>
      <c r="D15" s="58"/>
      <c r="E15" s="18">
        <f>COUNTIF(Trades!K:K,"Yes")</f>
        <v>6</v>
      </c>
      <c r="F15" s="28"/>
      <c r="G15" s="28"/>
      <c r="H15" s="28"/>
      <c r="I15" s="28"/>
      <c r="J15" s="28"/>
      <c r="K15" s="28"/>
      <c r="L15" s="28"/>
      <c r="M15" s="28"/>
      <c r="N15" s="28"/>
      <c r="O15" s="28"/>
      <c r="P15" s="28"/>
      <c r="Q15" s="15"/>
    </row>
    <row r="16" spans="2:17" ht="17" thickBot="1" x14ac:dyDescent="0.25">
      <c r="B16" s="42"/>
      <c r="C16" s="59" t="s">
        <v>39</v>
      </c>
      <c r="D16" s="60"/>
      <c r="E16" s="19">
        <f>E14-E15</f>
        <v>2</v>
      </c>
      <c r="F16" s="28"/>
      <c r="G16" s="28"/>
      <c r="H16" s="28"/>
      <c r="I16" s="28"/>
      <c r="J16" s="28"/>
      <c r="K16" s="28"/>
      <c r="L16" s="28"/>
      <c r="M16" s="28"/>
      <c r="N16" s="28"/>
      <c r="O16" s="28"/>
      <c r="P16" s="28"/>
      <c r="Q16" s="15"/>
    </row>
    <row r="17" spans="2:17" ht="17" thickBot="1" x14ac:dyDescent="0.25">
      <c r="B17" s="27"/>
      <c r="C17" s="28"/>
      <c r="D17" s="28"/>
      <c r="E17" s="28"/>
      <c r="F17" s="28"/>
      <c r="G17" s="28"/>
      <c r="H17" s="28"/>
      <c r="I17" s="28"/>
      <c r="J17" s="28"/>
      <c r="K17" s="28"/>
      <c r="L17" s="28"/>
      <c r="M17" s="28"/>
      <c r="N17" s="28"/>
      <c r="O17" s="28"/>
      <c r="P17" s="28"/>
      <c r="Q17" s="15"/>
    </row>
    <row r="18" spans="2:17" ht="16" customHeight="1" x14ac:dyDescent="0.2">
      <c r="B18" s="43" t="s">
        <v>59</v>
      </c>
      <c r="C18" s="55" t="s">
        <v>40</v>
      </c>
      <c r="D18" s="56"/>
      <c r="E18" s="20">
        <f>SUMIF(Trades!K:K,"Yes",Trades!N:N)</f>
        <v>6416</v>
      </c>
      <c r="F18" s="28"/>
      <c r="G18" s="28"/>
      <c r="H18" s="28"/>
      <c r="I18" s="28"/>
      <c r="J18" s="28"/>
      <c r="K18" s="28"/>
      <c r="L18" s="28"/>
      <c r="M18" s="28"/>
      <c r="N18" s="28"/>
      <c r="O18" s="28"/>
      <c r="P18" s="28"/>
      <c r="Q18" s="15"/>
    </row>
    <row r="19" spans="2:17" x14ac:dyDescent="0.2">
      <c r="B19" s="43"/>
      <c r="C19" s="57" t="s">
        <v>41</v>
      </c>
      <c r="D19" s="58"/>
      <c r="E19" s="21">
        <f>SUMIF(Trades!K:K,"No",Trades!N:N)</f>
        <v>1032</v>
      </c>
      <c r="F19" s="28"/>
      <c r="G19" s="28"/>
      <c r="H19" s="28"/>
      <c r="I19" s="28"/>
      <c r="J19" s="28"/>
      <c r="K19" s="28"/>
      <c r="L19" s="28"/>
      <c r="M19" s="28"/>
      <c r="N19" s="28"/>
      <c r="O19" s="28"/>
      <c r="P19" s="28"/>
      <c r="Q19" s="15"/>
    </row>
    <row r="20" spans="2:17" ht="16" customHeight="1" x14ac:dyDescent="0.2">
      <c r="B20" s="43"/>
      <c r="C20" s="61" t="s">
        <v>42</v>
      </c>
      <c r="D20" s="62"/>
      <c r="E20" s="53">
        <f>COUNTIFS(Trades!K:K,"Yes",Trades!N:N,"&gt;0")/E15</f>
        <v>0.83333333333333337</v>
      </c>
      <c r="F20" s="28"/>
      <c r="G20" s="28"/>
      <c r="H20" s="28"/>
      <c r="I20" s="28"/>
      <c r="J20" s="28"/>
      <c r="K20" s="28"/>
      <c r="L20" s="28"/>
      <c r="M20" s="28"/>
      <c r="N20" s="28"/>
      <c r="O20" s="28"/>
      <c r="P20" s="28"/>
      <c r="Q20" s="15"/>
    </row>
    <row r="21" spans="2:17" ht="17" thickBot="1" x14ac:dyDescent="0.25">
      <c r="B21" s="43"/>
      <c r="C21" s="63"/>
      <c r="D21" s="64"/>
      <c r="E21" s="54"/>
      <c r="F21" s="28"/>
      <c r="G21" s="28"/>
      <c r="H21" s="28"/>
      <c r="I21" s="28"/>
      <c r="J21" s="28"/>
      <c r="K21" s="28"/>
      <c r="L21" s="28"/>
      <c r="M21" s="28"/>
      <c r="N21" s="28"/>
      <c r="O21" s="28"/>
      <c r="P21" s="28"/>
      <c r="Q21" s="15"/>
    </row>
    <row r="22" spans="2:17" x14ac:dyDescent="0.2">
      <c r="B22" s="27"/>
      <c r="C22" s="28"/>
      <c r="D22" s="28"/>
      <c r="E22" s="28"/>
      <c r="F22" s="28"/>
      <c r="G22" s="28"/>
      <c r="H22" s="28"/>
      <c r="I22" s="28"/>
      <c r="J22" s="28"/>
      <c r="K22" s="28"/>
      <c r="L22" s="28"/>
      <c r="M22" s="28"/>
      <c r="N22" s="28"/>
      <c r="O22" s="28"/>
      <c r="P22" s="28"/>
      <c r="Q22" s="15"/>
    </row>
    <row r="23" spans="2:17" x14ac:dyDescent="0.2">
      <c r="B23" s="27"/>
      <c r="C23" s="28"/>
      <c r="D23" s="28"/>
      <c r="E23" s="28"/>
      <c r="F23" s="28"/>
      <c r="G23" s="28"/>
      <c r="H23" s="28"/>
      <c r="I23" s="28"/>
      <c r="J23" s="28"/>
      <c r="K23" s="28"/>
      <c r="L23" s="28"/>
      <c r="M23" s="28"/>
      <c r="N23" s="28"/>
      <c r="O23" s="28"/>
      <c r="P23" s="28"/>
      <c r="Q23" s="15"/>
    </row>
    <row r="24" spans="2:17" x14ac:dyDescent="0.2">
      <c r="B24" s="27"/>
      <c r="C24" s="28"/>
      <c r="D24" s="28"/>
      <c r="E24" s="28"/>
      <c r="F24" s="28"/>
      <c r="G24" s="28"/>
      <c r="H24" s="28"/>
      <c r="I24" s="28"/>
      <c r="J24" s="28"/>
      <c r="K24" s="28"/>
      <c r="L24" s="28"/>
      <c r="M24" s="28"/>
      <c r="N24" s="28"/>
      <c r="O24" s="28"/>
      <c r="P24" s="28"/>
      <c r="Q24" s="15"/>
    </row>
    <row r="25" spans="2:17" ht="17" thickBot="1" x14ac:dyDescent="0.25">
      <c r="B25" s="29"/>
      <c r="C25" s="30"/>
      <c r="D25" s="30"/>
      <c r="E25" s="30"/>
      <c r="F25" s="30"/>
      <c r="G25" s="30"/>
      <c r="H25" s="30"/>
      <c r="I25" s="30"/>
      <c r="J25" s="30"/>
      <c r="K25" s="30"/>
      <c r="L25" s="30"/>
      <c r="M25" s="30"/>
      <c r="N25" s="30"/>
      <c r="O25" s="30"/>
      <c r="P25" s="30"/>
      <c r="Q25" s="16"/>
    </row>
    <row r="27" spans="2:17" ht="38" customHeight="1" x14ac:dyDescent="0.4">
      <c r="B27" s="24" t="s">
        <v>46</v>
      </c>
      <c r="K27" s="24" t="s">
        <v>54</v>
      </c>
      <c r="O27" s="24" t="s">
        <v>40</v>
      </c>
    </row>
    <row r="28" spans="2:17" x14ac:dyDescent="0.2">
      <c r="B28" s="22" t="s">
        <v>15</v>
      </c>
      <c r="C28" t="s">
        <v>26</v>
      </c>
      <c r="K28" s="22" t="s">
        <v>15</v>
      </c>
      <c r="L28" t="s">
        <v>32</v>
      </c>
      <c r="O28" s="22" t="s">
        <v>15</v>
      </c>
      <c r="P28" t="s">
        <v>26</v>
      </c>
    </row>
    <row r="30" spans="2:17" x14ac:dyDescent="0.2">
      <c r="B30" s="22" t="s">
        <v>43</v>
      </c>
      <c r="C30" t="s">
        <v>45</v>
      </c>
      <c r="K30" s="22" t="s">
        <v>43</v>
      </c>
      <c r="L30" t="s">
        <v>53</v>
      </c>
      <c r="M30" t="s">
        <v>55</v>
      </c>
      <c r="O30" s="22" t="s">
        <v>43</v>
      </c>
      <c r="P30" t="s">
        <v>45</v>
      </c>
    </row>
    <row r="31" spans="2:17" x14ac:dyDescent="0.2">
      <c r="B31" s="23" t="s">
        <v>21</v>
      </c>
      <c r="C31">
        <v>339.99999999999989</v>
      </c>
      <c r="K31" s="23" t="s">
        <v>20</v>
      </c>
      <c r="L31">
        <v>2200</v>
      </c>
      <c r="M31">
        <v>3225</v>
      </c>
      <c r="O31" s="23" t="s">
        <v>64</v>
      </c>
      <c r="P31">
        <v>31</v>
      </c>
    </row>
    <row r="32" spans="2:17" x14ac:dyDescent="0.2">
      <c r="B32" s="23" t="s">
        <v>35</v>
      </c>
      <c r="C32">
        <v>400</v>
      </c>
      <c r="K32" s="23" t="s">
        <v>62</v>
      </c>
      <c r="L32">
        <v>80</v>
      </c>
      <c r="M32">
        <v>87</v>
      </c>
      <c r="O32" s="23" t="s">
        <v>65</v>
      </c>
      <c r="P32">
        <v>739.99999999999989</v>
      </c>
    </row>
    <row r="33" spans="2:16" x14ac:dyDescent="0.2">
      <c r="B33" s="23" t="s">
        <v>49</v>
      </c>
      <c r="C33">
        <v>31</v>
      </c>
      <c r="K33" s="23" t="s">
        <v>44</v>
      </c>
      <c r="L33">
        <v>2280</v>
      </c>
      <c r="M33">
        <v>3312</v>
      </c>
      <c r="O33" s="23" t="s">
        <v>66</v>
      </c>
      <c r="P33">
        <v>5645</v>
      </c>
    </row>
    <row r="34" spans="2:16" x14ac:dyDescent="0.2">
      <c r="B34" s="23" t="s">
        <v>44</v>
      </c>
      <c r="C34">
        <v>770.99999999999989</v>
      </c>
      <c r="O34" s="23" t="s">
        <v>44</v>
      </c>
      <c r="P34">
        <v>6416</v>
      </c>
    </row>
  </sheetData>
  <mergeCells count="10">
    <mergeCell ref="B14:B16"/>
    <mergeCell ref="B18:B21"/>
    <mergeCell ref="B3:Q10"/>
    <mergeCell ref="E20:E21"/>
    <mergeCell ref="C14:D14"/>
    <mergeCell ref="C15:D15"/>
    <mergeCell ref="C16:D16"/>
    <mergeCell ref="C18:D18"/>
    <mergeCell ref="C19:D19"/>
    <mergeCell ref="C20:D21"/>
  </mergeCell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25D9B-FAAE-1C41-92B3-2E8B30CCCE36}">
  <dimension ref="A1:P671"/>
  <sheetViews>
    <sheetView zoomScale="90" zoomScaleNormal="90" workbookViewId="0">
      <pane ySplit="1" topLeftCell="A2" activePane="bottomLeft" state="frozen"/>
      <selection pane="bottomLeft"/>
    </sheetView>
  </sheetViews>
  <sheetFormatPr baseColWidth="10" defaultRowHeight="16" x14ac:dyDescent="0.2"/>
  <cols>
    <col min="2" max="2" width="12.5" customWidth="1"/>
    <col min="4" max="4" width="11.5" bestFit="1" customWidth="1"/>
    <col min="5" max="5" width="11.1640625" bestFit="1" customWidth="1"/>
    <col min="6" max="6" width="14.1640625" bestFit="1" customWidth="1"/>
    <col min="7" max="7" width="13.33203125" bestFit="1" customWidth="1"/>
    <col min="8" max="8" width="14.83203125" customWidth="1"/>
    <col min="9" max="9" width="12.33203125" customWidth="1"/>
    <col min="10" max="10" width="15.33203125" bestFit="1" customWidth="1"/>
    <col min="11" max="11" width="14.83203125" customWidth="1"/>
    <col min="12" max="13" width="13.6640625" customWidth="1"/>
    <col min="14" max="14" width="13" customWidth="1"/>
    <col min="15" max="15" width="48.5" customWidth="1"/>
    <col min="16" max="16" width="45.33203125" customWidth="1"/>
  </cols>
  <sheetData>
    <row r="1" spans="1:16" x14ac:dyDescent="0.2">
      <c r="A1" s="11" t="s">
        <v>8</v>
      </c>
      <c r="B1" s="11" t="s">
        <v>9</v>
      </c>
      <c r="C1" s="11" t="s">
        <v>23</v>
      </c>
      <c r="D1" s="11" t="s">
        <v>22</v>
      </c>
      <c r="E1" s="11" t="s">
        <v>10</v>
      </c>
      <c r="F1" s="11" t="s">
        <v>11</v>
      </c>
      <c r="G1" s="11" t="s">
        <v>12</v>
      </c>
      <c r="H1" s="11" t="s">
        <v>13</v>
      </c>
      <c r="I1" s="11" t="s">
        <v>14</v>
      </c>
      <c r="J1" s="11" t="s">
        <v>47</v>
      </c>
      <c r="K1" s="11" t="s">
        <v>15</v>
      </c>
      <c r="L1" s="11" t="s">
        <v>16</v>
      </c>
      <c r="M1" s="11" t="s">
        <v>63</v>
      </c>
      <c r="N1" s="11" t="s">
        <v>17</v>
      </c>
      <c r="O1" s="11" t="s">
        <v>18</v>
      </c>
      <c r="P1" s="11" t="s">
        <v>19</v>
      </c>
    </row>
    <row r="2" spans="1:16" x14ac:dyDescent="0.2">
      <c r="A2" s="31" t="s">
        <v>48</v>
      </c>
      <c r="B2" s="31" t="s">
        <v>49</v>
      </c>
      <c r="C2" s="31" t="s">
        <v>36</v>
      </c>
      <c r="D2" s="31" t="s">
        <v>25</v>
      </c>
      <c r="E2" s="32">
        <v>1000</v>
      </c>
      <c r="F2" s="33">
        <v>45492</v>
      </c>
      <c r="G2" s="32">
        <v>0.43</v>
      </c>
      <c r="H2" s="12">
        <f t="shared" ref="H2:H62" si="0">IF(G2="","",G2*100)</f>
        <v>43</v>
      </c>
      <c r="I2" s="12">
        <v>0.12</v>
      </c>
      <c r="J2" s="12">
        <f t="shared" ref="J2:J50" si="1">IF(I2="","",I2*100)</f>
        <v>12</v>
      </c>
      <c r="K2" s="31" t="s">
        <v>26</v>
      </c>
      <c r="L2" s="33">
        <v>45412</v>
      </c>
      <c r="M2" s="13" t="str">
        <f>IF(L2="","",MONTH(L2)&amp;"-"&amp;YEAR(L2))</f>
        <v>4-2024</v>
      </c>
      <c r="N2" s="12">
        <f t="shared" ref="N2" si="2">IF(C2="Buy",IF(I2="","",I2*100-H2),IF(I2="","",H2-I2*100))</f>
        <v>31</v>
      </c>
      <c r="O2" s="35" t="s">
        <v>50</v>
      </c>
      <c r="P2" s="35" t="s">
        <v>51</v>
      </c>
    </row>
    <row r="3" spans="1:16" x14ac:dyDescent="0.2">
      <c r="A3" s="31" t="s">
        <v>20</v>
      </c>
      <c r="B3" s="31" t="s">
        <v>21</v>
      </c>
      <c r="C3" s="31" t="s">
        <v>24</v>
      </c>
      <c r="D3" s="31" t="s">
        <v>25</v>
      </c>
      <c r="E3" s="32">
        <v>180</v>
      </c>
      <c r="F3" s="33">
        <v>45443</v>
      </c>
      <c r="G3" s="34">
        <v>8.8000000000000007</v>
      </c>
      <c r="H3" s="12">
        <f>IF(G3="","",G3*100)</f>
        <v>880.00000000000011</v>
      </c>
      <c r="I3" s="12">
        <v>12.2</v>
      </c>
      <c r="J3" s="12">
        <f>IF(I3="","",I3*100)</f>
        <v>1220</v>
      </c>
      <c r="K3" s="31" t="s">
        <v>26</v>
      </c>
      <c r="L3" s="33">
        <v>45441</v>
      </c>
      <c r="M3" s="13" t="str">
        <f t="shared" ref="M3:M66" si="3">IF(L3="","",MONTH(L3)&amp;"-"&amp;YEAR(L3))</f>
        <v>5-2024</v>
      </c>
      <c r="N3" s="12">
        <f t="shared" ref="N3:N34" si="4">IF(C3="Buy",IF(I3="","",I3*100-H3),IF(I3="","",H3-I3*100))</f>
        <v>339.99999999999989</v>
      </c>
      <c r="O3" s="35" t="s">
        <v>30</v>
      </c>
      <c r="P3" s="35" t="s">
        <v>31</v>
      </c>
    </row>
    <row r="4" spans="1:16" x14ac:dyDescent="0.2">
      <c r="A4" s="31" t="s">
        <v>27</v>
      </c>
      <c r="B4" s="31" t="s">
        <v>28</v>
      </c>
      <c r="C4" s="31" t="s">
        <v>24</v>
      </c>
      <c r="D4" s="31" t="s">
        <v>29</v>
      </c>
      <c r="E4" s="32">
        <v>500</v>
      </c>
      <c r="F4" s="33">
        <v>45499</v>
      </c>
      <c r="G4" s="32">
        <v>42</v>
      </c>
      <c r="H4" s="12">
        <f t="shared" si="0"/>
        <v>4200</v>
      </c>
      <c r="I4" s="12">
        <v>49.85</v>
      </c>
      <c r="J4" s="12">
        <f t="shared" si="1"/>
        <v>4985</v>
      </c>
      <c r="K4" s="31" t="s">
        <v>26</v>
      </c>
      <c r="L4" s="33">
        <v>45460</v>
      </c>
      <c r="M4" s="13" t="str">
        <f t="shared" si="3"/>
        <v>6-2024</v>
      </c>
      <c r="N4" s="12">
        <f t="shared" si="4"/>
        <v>785</v>
      </c>
      <c r="O4" s="35"/>
      <c r="P4" s="35"/>
    </row>
    <row r="5" spans="1:16" x14ac:dyDescent="0.2">
      <c r="A5" s="31" t="s">
        <v>33</v>
      </c>
      <c r="B5" s="31" t="s">
        <v>35</v>
      </c>
      <c r="C5" s="31" t="s">
        <v>36</v>
      </c>
      <c r="D5" s="31" t="s">
        <v>29</v>
      </c>
      <c r="E5" s="32">
        <v>900</v>
      </c>
      <c r="F5" s="33">
        <v>45457</v>
      </c>
      <c r="G5" s="32">
        <v>5.9</v>
      </c>
      <c r="H5" s="12">
        <f t="shared" si="0"/>
        <v>590</v>
      </c>
      <c r="I5" s="12">
        <v>1.9</v>
      </c>
      <c r="J5" s="12">
        <f t="shared" si="1"/>
        <v>190</v>
      </c>
      <c r="K5" s="31" t="s">
        <v>26</v>
      </c>
      <c r="L5" s="33">
        <v>45440</v>
      </c>
      <c r="M5" s="13" t="str">
        <f t="shared" si="3"/>
        <v>5-2024</v>
      </c>
      <c r="N5" s="12">
        <f t="shared" si="4"/>
        <v>400</v>
      </c>
      <c r="O5" s="35"/>
      <c r="P5" s="35"/>
    </row>
    <row r="6" spans="1:16" x14ac:dyDescent="0.2">
      <c r="A6" s="31" t="s">
        <v>52</v>
      </c>
      <c r="B6" s="31" t="s">
        <v>34</v>
      </c>
      <c r="C6" s="31" t="s">
        <v>24</v>
      </c>
      <c r="D6" s="31" t="s">
        <v>25</v>
      </c>
      <c r="E6" s="32">
        <v>640</v>
      </c>
      <c r="F6" s="33">
        <v>45499</v>
      </c>
      <c r="G6" s="32">
        <v>9.9</v>
      </c>
      <c r="H6" s="12">
        <f t="shared" si="0"/>
        <v>990</v>
      </c>
      <c r="I6" s="12">
        <v>65</v>
      </c>
      <c r="J6" s="12">
        <f t="shared" si="1"/>
        <v>6500</v>
      </c>
      <c r="K6" s="31" t="s">
        <v>26</v>
      </c>
      <c r="L6" s="33">
        <v>45460</v>
      </c>
      <c r="M6" s="13" t="str">
        <f t="shared" si="3"/>
        <v>6-2024</v>
      </c>
      <c r="N6" s="12">
        <f t="shared" si="4"/>
        <v>5510</v>
      </c>
      <c r="O6" s="35"/>
      <c r="P6" s="35"/>
    </row>
    <row r="7" spans="1:16" x14ac:dyDescent="0.2">
      <c r="A7" s="31" t="s">
        <v>52</v>
      </c>
      <c r="B7" s="31" t="s">
        <v>34</v>
      </c>
      <c r="C7" s="31" t="s">
        <v>24</v>
      </c>
      <c r="D7" s="31" t="s">
        <v>29</v>
      </c>
      <c r="E7" s="32">
        <v>640</v>
      </c>
      <c r="F7" s="33">
        <v>45499</v>
      </c>
      <c r="G7" s="32">
        <v>7.4</v>
      </c>
      <c r="H7" s="12">
        <f t="shared" si="0"/>
        <v>740</v>
      </c>
      <c r="I7" s="12">
        <v>0.9</v>
      </c>
      <c r="J7" s="12">
        <f t="shared" si="1"/>
        <v>90</v>
      </c>
      <c r="K7" s="31" t="s">
        <v>26</v>
      </c>
      <c r="L7" s="33">
        <v>45460</v>
      </c>
      <c r="M7" s="13" t="str">
        <f t="shared" si="3"/>
        <v>6-2024</v>
      </c>
      <c r="N7" s="12">
        <f t="shared" si="4"/>
        <v>-650</v>
      </c>
      <c r="O7" s="35"/>
      <c r="P7" s="35"/>
    </row>
    <row r="8" spans="1:16" x14ac:dyDescent="0.2">
      <c r="A8" s="31" t="s">
        <v>62</v>
      </c>
      <c r="B8" s="31" t="s">
        <v>21</v>
      </c>
      <c r="C8" s="31" t="s">
        <v>24</v>
      </c>
      <c r="D8" s="31" t="s">
        <v>25</v>
      </c>
      <c r="E8" s="32">
        <v>19</v>
      </c>
      <c r="F8" s="33">
        <v>45520</v>
      </c>
      <c r="G8" s="32">
        <v>0.8</v>
      </c>
      <c r="H8" s="12">
        <f t="shared" si="0"/>
        <v>80</v>
      </c>
      <c r="I8" s="12" cm="1">
        <f t="array" ref="I8">IF(H8="","",IF(K8="Yes","Enter close price",_xldudf_OPTIONSAMURAI_OPTION(A8, D8, TEXT(F8, "yyyy-mm-dd"), E8, "mid")))</f>
        <v>0.87</v>
      </c>
      <c r="J8" s="12">
        <f t="shared" si="1"/>
        <v>87</v>
      </c>
      <c r="K8" s="31" t="s">
        <v>32</v>
      </c>
      <c r="L8" s="33"/>
      <c r="M8" s="13" t="str">
        <f t="shared" si="3"/>
        <v/>
      </c>
      <c r="N8" s="12">
        <f t="shared" si="4"/>
        <v>7</v>
      </c>
      <c r="O8" s="35"/>
      <c r="P8" s="35"/>
    </row>
    <row r="9" spans="1:16" x14ac:dyDescent="0.2">
      <c r="A9" s="31" t="s">
        <v>20</v>
      </c>
      <c r="B9" s="31" t="s">
        <v>28</v>
      </c>
      <c r="C9" s="31" t="s">
        <v>24</v>
      </c>
      <c r="D9" s="31" t="s">
        <v>29</v>
      </c>
      <c r="E9" s="32">
        <v>240</v>
      </c>
      <c r="F9" s="33">
        <v>45520</v>
      </c>
      <c r="G9" s="32">
        <v>22</v>
      </c>
      <c r="H9" s="12">
        <f t="shared" si="0"/>
        <v>2200</v>
      </c>
      <c r="I9" s="12" cm="1">
        <f t="array" ref="I9">IF(H9="","",IF(K9="Yes","Enter close price",_xldudf_OPTIONSAMURAI_OPTION(A9, D9, TEXT(F9, "yyyy-mm-dd"), E9, "mid")))</f>
        <v>32.25</v>
      </c>
      <c r="J9" s="12">
        <f t="shared" si="1"/>
        <v>3225</v>
      </c>
      <c r="K9" s="31" t="s">
        <v>32</v>
      </c>
      <c r="L9" s="33"/>
      <c r="M9" s="13" t="str">
        <f t="shared" si="3"/>
        <v/>
      </c>
      <c r="N9" s="12">
        <f t="shared" si="4"/>
        <v>1025</v>
      </c>
      <c r="O9" s="35"/>
      <c r="P9" s="35"/>
    </row>
    <row r="10" spans="1:16" x14ac:dyDescent="0.2">
      <c r="A10" s="31"/>
      <c r="B10" s="31"/>
      <c r="C10" s="31"/>
      <c r="D10" s="31"/>
      <c r="E10" s="32"/>
      <c r="F10" s="33"/>
      <c r="G10" s="32"/>
      <c r="H10" s="12" t="str">
        <f t="shared" si="0"/>
        <v/>
      </c>
      <c r="I10" s="12" t="str" cm="1">
        <f t="array" ref="I10">IF(H10="","",IF(K10="Yes","Enter close price",_xldudf_OPTIONSAMURAI_OPTION(A10, D10, TEXT(F10, "yyyy-mm-dd"), E10, "mid")))</f>
        <v/>
      </c>
      <c r="J10" s="12" t="str">
        <f t="shared" si="1"/>
        <v/>
      </c>
      <c r="K10" s="31"/>
      <c r="L10" s="33"/>
      <c r="M10" s="13" t="str">
        <f t="shared" si="3"/>
        <v/>
      </c>
      <c r="N10" s="12" t="str">
        <f t="shared" si="4"/>
        <v/>
      </c>
      <c r="O10" s="35"/>
      <c r="P10" s="35"/>
    </row>
    <row r="11" spans="1:16" x14ac:dyDescent="0.2">
      <c r="A11" s="31"/>
      <c r="B11" s="31"/>
      <c r="C11" s="31"/>
      <c r="D11" s="31"/>
      <c r="E11" s="32"/>
      <c r="F11" s="33"/>
      <c r="G11" s="32"/>
      <c r="H11" s="12" t="str">
        <f t="shared" si="0"/>
        <v/>
      </c>
      <c r="I11" s="12" t="str" cm="1">
        <f t="array" ref="I11">IF(H11="","",IF(K11="Yes","Enter close price",_xldudf_OPTIONSAMURAI_OPTION(A11, D11, TEXT(F11, "yyyy-mm-dd"), E11, "mid")))</f>
        <v/>
      </c>
      <c r="J11" s="12" t="str">
        <f t="shared" si="1"/>
        <v/>
      </c>
      <c r="K11" s="31"/>
      <c r="L11" s="33"/>
      <c r="M11" s="13" t="str">
        <f t="shared" si="3"/>
        <v/>
      </c>
      <c r="N11" s="12" t="str">
        <f t="shared" si="4"/>
        <v/>
      </c>
      <c r="O11" s="35"/>
      <c r="P11" s="35"/>
    </row>
    <row r="12" spans="1:16" x14ac:dyDescent="0.2">
      <c r="A12" s="31"/>
      <c r="B12" s="31"/>
      <c r="C12" s="31"/>
      <c r="D12" s="31"/>
      <c r="E12" s="32"/>
      <c r="F12" s="33"/>
      <c r="G12" s="32"/>
      <c r="H12" s="12" t="str">
        <f t="shared" si="0"/>
        <v/>
      </c>
      <c r="I12" s="12" t="str" cm="1">
        <f t="array" ref="I12">IF(H12="","",IF(K12="Yes","Enter close price",_xldudf_OPTIONSAMURAI_OPTION(A12, D12, TEXT(F12, "yyyy-mm-dd"), E12, "mid")))</f>
        <v/>
      </c>
      <c r="J12" s="12" t="str">
        <f t="shared" si="1"/>
        <v/>
      </c>
      <c r="K12" s="31"/>
      <c r="L12" s="33"/>
      <c r="M12" s="13" t="str">
        <f t="shared" si="3"/>
        <v/>
      </c>
      <c r="N12" s="12" t="str">
        <f t="shared" si="4"/>
        <v/>
      </c>
      <c r="O12" s="35"/>
      <c r="P12" s="35"/>
    </row>
    <row r="13" spans="1:16" x14ac:dyDescent="0.2">
      <c r="A13" s="31"/>
      <c r="B13" s="31"/>
      <c r="C13" s="31"/>
      <c r="D13" s="31"/>
      <c r="E13" s="32"/>
      <c r="F13" s="33"/>
      <c r="G13" s="32"/>
      <c r="H13" s="12" t="str">
        <f t="shared" si="0"/>
        <v/>
      </c>
      <c r="I13" s="12" t="str" cm="1">
        <f t="array" ref="I13">IF(H13="","",IF(K13="Yes","Enter close price",_xldudf_OPTIONSAMURAI_OPTION(A13, D13, TEXT(F13, "yyyy-mm-dd"), E13, "mid")))</f>
        <v/>
      </c>
      <c r="J13" s="12" t="str">
        <f t="shared" si="1"/>
        <v/>
      </c>
      <c r="K13" s="31"/>
      <c r="L13" s="33"/>
      <c r="M13" s="13" t="str">
        <f t="shared" si="3"/>
        <v/>
      </c>
      <c r="N13" s="12" t="str">
        <f t="shared" si="4"/>
        <v/>
      </c>
      <c r="O13" s="35"/>
      <c r="P13" s="35"/>
    </row>
    <row r="14" spans="1:16" x14ac:dyDescent="0.2">
      <c r="A14" s="31"/>
      <c r="B14" s="31"/>
      <c r="C14" s="31"/>
      <c r="D14" s="31"/>
      <c r="E14" s="32"/>
      <c r="F14" s="33"/>
      <c r="G14" s="32"/>
      <c r="H14" s="12" t="str">
        <f t="shared" si="0"/>
        <v/>
      </c>
      <c r="I14" s="12" t="str" cm="1">
        <f t="array" ref="I14">IF(H14="","",IF(K14="Yes","Enter close price",_xldudf_OPTIONSAMURAI_OPTION(A14, D14, TEXT(F14, "yyyy-mm-dd"), E14, "mid")))</f>
        <v/>
      </c>
      <c r="J14" s="12" t="str">
        <f t="shared" si="1"/>
        <v/>
      </c>
      <c r="K14" s="31"/>
      <c r="L14" s="33"/>
      <c r="M14" s="13" t="str">
        <f t="shared" si="3"/>
        <v/>
      </c>
      <c r="N14" s="12" t="str">
        <f t="shared" si="4"/>
        <v/>
      </c>
      <c r="O14" s="35"/>
      <c r="P14" s="35"/>
    </row>
    <row r="15" spans="1:16" x14ac:dyDescent="0.2">
      <c r="A15" s="31"/>
      <c r="B15" s="31"/>
      <c r="C15" s="31"/>
      <c r="D15" s="31"/>
      <c r="E15" s="32"/>
      <c r="F15" s="33"/>
      <c r="G15" s="32"/>
      <c r="H15" s="12" t="str">
        <f t="shared" si="0"/>
        <v/>
      </c>
      <c r="I15" s="12" t="str" cm="1">
        <f t="array" ref="I15">IF(H15="","",IF(K15="Yes","Enter close price",_xldudf_OPTIONSAMURAI_OPTION(A15, D15, TEXT(F15, "yyyy-mm-dd"), E15, "mid")))</f>
        <v/>
      </c>
      <c r="J15" s="12" t="str">
        <f t="shared" si="1"/>
        <v/>
      </c>
      <c r="K15" s="31"/>
      <c r="L15" s="33"/>
      <c r="M15" s="13" t="str">
        <f t="shared" si="3"/>
        <v/>
      </c>
      <c r="N15" s="12" t="str">
        <f t="shared" si="4"/>
        <v/>
      </c>
      <c r="O15" s="35"/>
      <c r="P15" s="35"/>
    </row>
    <row r="16" spans="1:16" x14ac:dyDescent="0.2">
      <c r="A16" s="31"/>
      <c r="B16" s="31"/>
      <c r="C16" s="31"/>
      <c r="D16" s="31"/>
      <c r="E16" s="32"/>
      <c r="F16" s="33"/>
      <c r="G16" s="32"/>
      <c r="H16" s="12" t="str">
        <f t="shared" si="0"/>
        <v/>
      </c>
      <c r="I16" s="12" t="str" cm="1">
        <f t="array" ref="I16">IF(H16="","",IF(K16="Yes","Enter close price",_xldudf_OPTIONSAMURAI_OPTION(A16, D16, TEXT(F16, "yyyy-mm-dd"), E16, "mid")))</f>
        <v/>
      </c>
      <c r="J16" s="12" t="str">
        <f t="shared" si="1"/>
        <v/>
      </c>
      <c r="K16" s="31"/>
      <c r="L16" s="33"/>
      <c r="M16" s="13" t="str">
        <f t="shared" si="3"/>
        <v/>
      </c>
      <c r="N16" s="12" t="str">
        <f t="shared" si="4"/>
        <v/>
      </c>
      <c r="O16" s="35"/>
      <c r="P16" s="35"/>
    </row>
    <row r="17" spans="1:16" x14ac:dyDescent="0.2">
      <c r="A17" s="31"/>
      <c r="B17" s="31"/>
      <c r="C17" s="31"/>
      <c r="D17" s="31"/>
      <c r="E17" s="32"/>
      <c r="F17" s="33"/>
      <c r="G17" s="32"/>
      <c r="H17" s="12" t="str">
        <f t="shared" si="0"/>
        <v/>
      </c>
      <c r="I17" s="12" t="str" cm="1">
        <f t="array" ref="I17">IF(H17="","",IF(K17="Yes","Enter close price",_xldudf_OPTIONSAMURAI_OPTION(A17, D17, TEXT(F17, "yyyy-mm-dd"), E17, "mid")))</f>
        <v/>
      </c>
      <c r="J17" s="12" t="str">
        <f t="shared" si="1"/>
        <v/>
      </c>
      <c r="K17" s="31"/>
      <c r="L17" s="33"/>
      <c r="M17" s="13" t="str">
        <f t="shared" si="3"/>
        <v/>
      </c>
      <c r="N17" s="12" t="str">
        <f t="shared" si="4"/>
        <v/>
      </c>
      <c r="O17" s="35"/>
      <c r="P17" s="35"/>
    </row>
    <row r="18" spans="1:16" x14ac:dyDescent="0.2">
      <c r="A18" s="31"/>
      <c r="B18" s="31"/>
      <c r="C18" s="31"/>
      <c r="D18" s="31"/>
      <c r="E18" s="32"/>
      <c r="F18" s="33"/>
      <c r="G18" s="32"/>
      <c r="H18" s="12" t="str">
        <f t="shared" si="0"/>
        <v/>
      </c>
      <c r="I18" s="12" t="str" cm="1">
        <f t="array" ref="I18">IF(H18="","",IF(K18="Yes","Enter close price",_xldudf_OPTIONSAMURAI_OPTION(A18, D18, TEXT(F18, "yyyy-mm-dd"), E18, "mid")))</f>
        <v/>
      </c>
      <c r="J18" s="12" t="str">
        <f t="shared" si="1"/>
        <v/>
      </c>
      <c r="K18" s="31"/>
      <c r="L18" s="33"/>
      <c r="M18" s="13" t="str">
        <f t="shared" si="3"/>
        <v/>
      </c>
      <c r="N18" s="12" t="str">
        <f t="shared" si="4"/>
        <v/>
      </c>
      <c r="O18" s="35"/>
      <c r="P18" s="35"/>
    </row>
    <row r="19" spans="1:16" x14ac:dyDescent="0.2">
      <c r="A19" s="31"/>
      <c r="B19" s="31"/>
      <c r="C19" s="31"/>
      <c r="D19" s="31"/>
      <c r="E19" s="32"/>
      <c r="F19" s="33"/>
      <c r="G19" s="32"/>
      <c r="H19" s="12" t="str">
        <f t="shared" si="0"/>
        <v/>
      </c>
      <c r="I19" s="12" t="str" cm="1">
        <f t="array" ref="I19">IF(H19="","",IF(K19="Yes","Enter close price",_xldudf_OPTIONSAMURAI_OPTION(A19, D19, TEXT(F19, "yyyy-mm-dd"), E19, "mid")))</f>
        <v/>
      </c>
      <c r="J19" s="12" t="str">
        <f t="shared" si="1"/>
        <v/>
      </c>
      <c r="K19" s="31"/>
      <c r="L19" s="33"/>
      <c r="M19" s="13" t="str">
        <f t="shared" si="3"/>
        <v/>
      </c>
      <c r="N19" s="12" t="str">
        <f t="shared" si="4"/>
        <v/>
      </c>
      <c r="O19" s="35"/>
      <c r="P19" s="35"/>
    </row>
    <row r="20" spans="1:16" x14ac:dyDescent="0.2">
      <c r="A20" s="31"/>
      <c r="B20" s="31"/>
      <c r="C20" s="31"/>
      <c r="D20" s="31"/>
      <c r="E20" s="32"/>
      <c r="F20" s="33"/>
      <c r="G20" s="32"/>
      <c r="H20" s="12" t="str">
        <f t="shared" si="0"/>
        <v/>
      </c>
      <c r="I20" s="12" t="str" cm="1">
        <f t="array" ref="I20">IF(H20="","",IF(K20="Yes","Enter close price",_xldudf_OPTIONSAMURAI_OPTION(A20, D20, TEXT(F20, "yyyy-mm-dd"), E20, "mid")))</f>
        <v/>
      </c>
      <c r="J20" s="12" t="str">
        <f t="shared" si="1"/>
        <v/>
      </c>
      <c r="K20" s="31"/>
      <c r="L20" s="33"/>
      <c r="M20" s="13" t="str">
        <f t="shared" si="3"/>
        <v/>
      </c>
      <c r="N20" s="12" t="str">
        <f t="shared" si="4"/>
        <v/>
      </c>
      <c r="O20" s="35"/>
      <c r="P20" s="35"/>
    </row>
    <row r="21" spans="1:16" x14ac:dyDescent="0.2">
      <c r="A21" s="31"/>
      <c r="B21" s="31"/>
      <c r="C21" s="31"/>
      <c r="D21" s="31"/>
      <c r="E21" s="32"/>
      <c r="F21" s="33"/>
      <c r="G21" s="32"/>
      <c r="H21" s="12" t="str">
        <f t="shared" si="0"/>
        <v/>
      </c>
      <c r="I21" s="12" t="str" cm="1">
        <f t="array" ref="I21">IF(H21="","",IF(K21="Yes","Enter close price",_xldudf_OPTIONSAMURAI_OPTION(A21, D21, TEXT(F21, "yyyy-mm-dd"), E21, "mid")))</f>
        <v/>
      </c>
      <c r="J21" s="12" t="str">
        <f t="shared" si="1"/>
        <v/>
      </c>
      <c r="K21" s="31"/>
      <c r="L21" s="33"/>
      <c r="M21" s="13" t="str">
        <f t="shared" si="3"/>
        <v/>
      </c>
      <c r="N21" s="12" t="str">
        <f t="shared" si="4"/>
        <v/>
      </c>
      <c r="O21" s="35"/>
      <c r="P21" s="35"/>
    </row>
    <row r="22" spans="1:16" x14ac:dyDescent="0.2">
      <c r="A22" s="31"/>
      <c r="B22" s="31"/>
      <c r="C22" s="31"/>
      <c r="D22" s="31"/>
      <c r="E22" s="32"/>
      <c r="F22" s="33"/>
      <c r="G22" s="32"/>
      <c r="H22" s="12" t="str">
        <f t="shared" si="0"/>
        <v/>
      </c>
      <c r="I22" s="12" t="str" cm="1">
        <f t="array" ref="I22">IF(H22="","",IF(K22="Yes","Enter close price",_xldudf_OPTIONSAMURAI_OPTION(A22, D22, TEXT(F22, "yyyy-mm-dd"), E22, "mid")))</f>
        <v/>
      </c>
      <c r="J22" s="12" t="str">
        <f t="shared" si="1"/>
        <v/>
      </c>
      <c r="K22" s="31"/>
      <c r="L22" s="33"/>
      <c r="M22" s="13" t="str">
        <f t="shared" si="3"/>
        <v/>
      </c>
      <c r="N22" s="12" t="str">
        <f t="shared" si="4"/>
        <v/>
      </c>
      <c r="O22" s="35"/>
      <c r="P22" s="35"/>
    </row>
    <row r="23" spans="1:16" x14ac:dyDescent="0.2">
      <c r="A23" s="31"/>
      <c r="B23" s="31"/>
      <c r="C23" s="31"/>
      <c r="D23" s="31"/>
      <c r="E23" s="32"/>
      <c r="F23" s="33"/>
      <c r="G23" s="32"/>
      <c r="H23" s="12" t="str">
        <f t="shared" si="0"/>
        <v/>
      </c>
      <c r="I23" s="12" t="str" cm="1">
        <f t="array" ref="I23">IF(H23="","",IF(K23="Yes","Enter close price",_xldudf_OPTIONSAMURAI_OPTION(A23, D23, TEXT(F23, "yyyy-mm-dd"), E23, "mid")))</f>
        <v/>
      </c>
      <c r="J23" s="12" t="str">
        <f t="shared" si="1"/>
        <v/>
      </c>
      <c r="K23" s="31"/>
      <c r="L23" s="33"/>
      <c r="M23" s="13" t="str">
        <f t="shared" si="3"/>
        <v/>
      </c>
      <c r="N23" s="12" t="str">
        <f t="shared" si="4"/>
        <v/>
      </c>
      <c r="O23" s="35"/>
      <c r="P23" s="35"/>
    </row>
    <row r="24" spans="1:16" x14ac:dyDescent="0.2">
      <c r="A24" s="31"/>
      <c r="B24" s="31"/>
      <c r="C24" s="31"/>
      <c r="D24" s="31"/>
      <c r="E24" s="32"/>
      <c r="F24" s="33"/>
      <c r="G24" s="32"/>
      <c r="H24" s="12" t="str">
        <f t="shared" si="0"/>
        <v/>
      </c>
      <c r="I24" s="12" t="str" cm="1">
        <f t="array" ref="I24">IF(H24="","",IF(K24="Yes","Enter close price",_xldudf_OPTIONSAMURAI_OPTION(A24, D24, TEXT(F24, "yyyy-mm-dd"), E24, "mid")))</f>
        <v/>
      </c>
      <c r="J24" s="12" t="str">
        <f t="shared" si="1"/>
        <v/>
      </c>
      <c r="K24" s="31"/>
      <c r="L24" s="33"/>
      <c r="M24" s="13" t="str">
        <f t="shared" si="3"/>
        <v/>
      </c>
      <c r="N24" s="12" t="str">
        <f t="shared" si="4"/>
        <v/>
      </c>
      <c r="O24" s="35"/>
      <c r="P24" s="35"/>
    </row>
    <row r="25" spans="1:16" x14ac:dyDescent="0.2">
      <c r="A25" s="31"/>
      <c r="B25" s="31"/>
      <c r="C25" s="31"/>
      <c r="D25" s="31"/>
      <c r="E25" s="32"/>
      <c r="F25" s="33"/>
      <c r="G25" s="32"/>
      <c r="H25" s="12" t="str">
        <f t="shared" si="0"/>
        <v/>
      </c>
      <c r="I25" s="12" t="str" cm="1">
        <f t="array" ref="I25">IF(H25="","",IF(K25="Yes","Enter close price",_xldudf_OPTIONSAMURAI_OPTION(A25, D25, TEXT(F25, "yyyy-mm-dd"), E25, "mid")))</f>
        <v/>
      </c>
      <c r="J25" s="12" t="str">
        <f t="shared" si="1"/>
        <v/>
      </c>
      <c r="K25" s="31"/>
      <c r="L25" s="33"/>
      <c r="M25" s="13" t="str">
        <f t="shared" si="3"/>
        <v/>
      </c>
      <c r="N25" s="12" t="str">
        <f t="shared" si="4"/>
        <v/>
      </c>
      <c r="O25" s="35"/>
      <c r="P25" s="35"/>
    </row>
    <row r="26" spans="1:16" x14ac:dyDescent="0.2">
      <c r="A26" s="31"/>
      <c r="B26" s="31"/>
      <c r="C26" s="31"/>
      <c r="D26" s="31"/>
      <c r="E26" s="32"/>
      <c r="F26" s="33"/>
      <c r="G26" s="32"/>
      <c r="H26" s="12" t="str">
        <f t="shared" si="0"/>
        <v/>
      </c>
      <c r="I26" s="12" t="str" cm="1">
        <f t="array" ref="I26">IF(H26="","",IF(K26="Yes","Enter close price",_xldudf_OPTIONSAMURAI_OPTION(A26, D26, TEXT(F26, "yyyy-mm-dd"), E26, "mid")))</f>
        <v/>
      </c>
      <c r="J26" s="12" t="str">
        <f t="shared" si="1"/>
        <v/>
      </c>
      <c r="K26" s="31"/>
      <c r="L26" s="33"/>
      <c r="M26" s="13" t="str">
        <f t="shared" si="3"/>
        <v/>
      </c>
      <c r="N26" s="12" t="str">
        <f t="shared" si="4"/>
        <v/>
      </c>
      <c r="O26" s="35"/>
      <c r="P26" s="35"/>
    </row>
    <row r="27" spans="1:16" x14ac:dyDescent="0.2">
      <c r="A27" s="31"/>
      <c r="B27" s="31"/>
      <c r="C27" s="31"/>
      <c r="D27" s="31"/>
      <c r="E27" s="32"/>
      <c r="F27" s="33"/>
      <c r="G27" s="32"/>
      <c r="H27" s="12" t="str">
        <f t="shared" si="0"/>
        <v/>
      </c>
      <c r="I27" s="12" t="str" cm="1">
        <f t="array" ref="I27">IF(H27="","",IF(K27="Yes","Enter close price",_xldudf_OPTIONSAMURAI_OPTION(A27, D27, TEXT(F27, "yyyy-mm-dd"), E27, "mid")))</f>
        <v/>
      </c>
      <c r="J27" s="12" t="str">
        <f t="shared" si="1"/>
        <v/>
      </c>
      <c r="K27" s="31"/>
      <c r="L27" s="33"/>
      <c r="M27" s="13" t="str">
        <f t="shared" si="3"/>
        <v/>
      </c>
      <c r="N27" s="12" t="str">
        <f t="shared" si="4"/>
        <v/>
      </c>
      <c r="O27" s="35"/>
      <c r="P27" s="35"/>
    </row>
    <row r="28" spans="1:16" x14ac:dyDescent="0.2">
      <c r="A28" s="31"/>
      <c r="B28" s="31"/>
      <c r="C28" s="31"/>
      <c r="D28" s="31"/>
      <c r="E28" s="32"/>
      <c r="F28" s="33"/>
      <c r="G28" s="32"/>
      <c r="H28" s="12" t="str">
        <f t="shared" si="0"/>
        <v/>
      </c>
      <c r="I28" s="12" t="str" cm="1">
        <f t="array" ref="I28">IF(H28="","",IF(K28="Yes","Enter close price",_xldudf_OPTIONSAMURAI_OPTION(A28, D28, TEXT(F28, "yyyy-mm-dd"), E28, "mid")))</f>
        <v/>
      </c>
      <c r="J28" s="12" t="str">
        <f t="shared" si="1"/>
        <v/>
      </c>
      <c r="K28" s="31"/>
      <c r="L28" s="33"/>
      <c r="M28" s="13" t="str">
        <f t="shared" si="3"/>
        <v/>
      </c>
      <c r="N28" s="12" t="str">
        <f t="shared" si="4"/>
        <v/>
      </c>
      <c r="O28" s="35"/>
      <c r="P28" s="35"/>
    </row>
    <row r="29" spans="1:16" x14ac:dyDescent="0.2">
      <c r="A29" s="31"/>
      <c r="B29" s="31"/>
      <c r="C29" s="31"/>
      <c r="D29" s="31"/>
      <c r="E29" s="32"/>
      <c r="F29" s="33"/>
      <c r="G29" s="32"/>
      <c r="H29" s="12" t="str">
        <f t="shared" si="0"/>
        <v/>
      </c>
      <c r="I29" s="12" t="str" cm="1">
        <f t="array" ref="I29">IF(H29="","",IF(K29="Yes","Enter close price",_xldudf_OPTIONSAMURAI_OPTION(A29, D29, TEXT(F29, "yyyy-mm-dd"), E29, "mid")))</f>
        <v/>
      </c>
      <c r="J29" s="12" t="str">
        <f t="shared" si="1"/>
        <v/>
      </c>
      <c r="K29" s="31"/>
      <c r="L29" s="33"/>
      <c r="M29" s="13" t="str">
        <f t="shared" si="3"/>
        <v/>
      </c>
      <c r="N29" s="12" t="str">
        <f t="shared" si="4"/>
        <v/>
      </c>
      <c r="O29" s="35"/>
      <c r="P29" s="35"/>
    </row>
    <row r="30" spans="1:16" x14ac:dyDescent="0.2">
      <c r="A30" s="31"/>
      <c r="B30" s="31"/>
      <c r="C30" s="31"/>
      <c r="D30" s="31"/>
      <c r="E30" s="32"/>
      <c r="F30" s="33"/>
      <c r="G30" s="32"/>
      <c r="H30" s="12" t="str">
        <f t="shared" si="0"/>
        <v/>
      </c>
      <c r="I30" s="12" t="str" cm="1">
        <f t="array" ref="I30">IF(H30="","",IF(K30="Yes","Enter close price",_xldudf_OPTIONSAMURAI_OPTION(A30, D30, TEXT(F30, "yyyy-mm-dd"), E30, "mid")))</f>
        <v/>
      </c>
      <c r="J30" s="12" t="str">
        <f t="shared" si="1"/>
        <v/>
      </c>
      <c r="K30" s="31"/>
      <c r="L30" s="33"/>
      <c r="M30" s="13" t="str">
        <f t="shared" si="3"/>
        <v/>
      </c>
      <c r="N30" s="12" t="str">
        <f t="shared" si="4"/>
        <v/>
      </c>
      <c r="O30" s="35"/>
      <c r="P30" s="35"/>
    </row>
    <row r="31" spans="1:16" x14ac:dyDescent="0.2">
      <c r="A31" s="31"/>
      <c r="B31" s="31"/>
      <c r="C31" s="31"/>
      <c r="D31" s="31"/>
      <c r="E31" s="32"/>
      <c r="F31" s="33"/>
      <c r="G31" s="32"/>
      <c r="H31" s="12" t="str">
        <f t="shared" si="0"/>
        <v/>
      </c>
      <c r="I31" s="12" t="str" cm="1">
        <f t="array" ref="I31">IF(H31="","",IF(K31="Yes","Enter close price",_xldudf_OPTIONSAMURAI_OPTION(A31, D31, TEXT(F31, "yyyy-mm-dd"), E31, "mid")))</f>
        <v/>
      </c>
      <c r="J31" s="12" t="str">
        <f t="shared" si="1"/>
        <v/>
      </c>
      <c r="K31" s="31"/>
      <c r="L31" s="33"/>
      <c r="M31" s="13" t="str">
        <f t="shared" si="3"/>
        <v/>
      </c>
      <c r="N31" s="12" t="str">
        <f t="shared" si="4"/>
        <v/>
      </c>
      <c r="O31" s="35"/>
      <c r="P31" s="35"/>
    </row>
    <row r="32" spans="1:16" x14ac:dyDescent="0.2">
      <c r="A32" s="31"/>
      <c r="B32" s="31"/>
      <c r="C32" s="31"/>
      <c r="D32" s="31"/>
      <c r="E32" s="32"/>
      <c r="F32" s="33"/>
      <c r="G32" s="32"/>
      <c r="H32" s="12" t="str">
        <f t="shared" si="0"/>
        <v/>
      </c>
      <c r="I32" s="12" t="str" cm="1">
        <f t="array" ref="I32">IF(H32="","",IF(K32="Yes","Enter close price",_xldudf_OPTIONSAMURAI_OPTION(A32, D32, TEXT(F32, "yyyy-mm-dd"), E32, "mid")))</f>
        <v/>
      </c>
      <c r="J32" s="12" t="str">
        <f t="shared" si="1"/>
        <v/>
      </c>
      <c r="K32" s="31"/>
      <c r="L32" s="33"/>
      <c r="M32" s="13" t="str">
        <f t="shared" si="3"/>
        <v/>
      </c>
      <c r="N32" s="12" t="str">
        <f t="shared" si="4"/>
        <v/>
      </c>
      <c r="O32" s="35"/>
      <c r="P32" s="35"/>
    </row>
    <row r="33" spans="1:16" x14ac:dyDescent="0.2">
      <c r="A33" s="31"/>
      <c r="B33" s="31"/>
      <c r="C33" s="31"/>
      <c r="D33" s="31"/>
      <c r="E33" s="32"/>
      <c r="F33" s="33"/>
      <c r="G33" s="32"/>
      <c r="H33" s="12" t="str">
        <f t="shared" si="0"/>
        <v/>
      </c>
      <c r="I33" s="12" t="str" cm="1">
        <f t="array" ref="I33">IF(H33="","",IF(K33="Yes","Enter close price",_xldudf_OPTIONSAMURAI_OPTION(A33, D33, TEXT(F33, "yyyy-mm-dd"), E33, "mid")))</f>
        <v/>
      </c>
      <c r="J33" s="12" t="str">
        <f t="shared" si="1"/>
        <v/>
      </c>
      <c r="K33" s="31"/>
      <c r="L33" s="33"/>
      <c r="M33" s="13" t="str">
        <f t="shared" si="3"/>
        <v/>
      </c>
      <c r="N33" s="12" t="str">
        <f t="shared" si="4"/>
        <v/>
      </c>
      <c r="O33" s="35"/>
      <c r="P33" s="35"/>
    </row>
    <row r="34" spans="1:16" x14ac:dyDescent="0.2">
      <c r="A34" s="31"/>
      <c r="B34" s="31"/>
      <c r="C34" s="31"/>
      <c r="D34" s="31"/>
      <c r="E34" s="32"/>
      <c r="F34" s="33"/>
      <c r="G34" s="32"/>
      <c r="H34" s="12" t="str">
        <f t="shared" si="0"/>
        <v/>
      </c>
      <c r="I34" s="12" t="str" cm="1">
        <f t="array" ref="I34">IF(H34="","",IF(K34="Yes","Enter close price",_xldudf_OPTIONSAMURAI_OPTION(A34, D34, TEXT(F34, "yyyy-mm-dd"), E34, "mid")))</f>
        <v/>
      </c>
      <c r="J34" s="12" t="str">
        <f t="shared" si="1"/>
        <v/>
      </c>
      <c r="K34" s="31"/>
      <c r="L34" s="33"/>
      <c r="M34" s="13" t="str">
        <f t="shared" si="3"/>
        <v/>
      </c>
      <c r="N34" s="12" t="str">
        <f t="shared" si="4"/>
        <v/>
      </c>
      <c r="O34" s="35"/>
      <c r="P34" s="35"/>
    </row>
    <row r="35" spans="1:16" x14ac:dyDescent="0.2">
      <c r="A35" s="31"/>
      <c r="B35" s="31"/>
      <c r="C35" s="31"/>
      <c r="D35" s="31"/>
      <c r="E35" s="32"/>
      <c r="F35" s="33"/>
      <c r="G35" s="32"/>
      <c r="H35" s="12" t="str">
        <f t="shared" si="0"/>
        <v/>
      </c>
      <c r="I35" s="12" t="str" cm="1">
        <f t="array" ref="I35">IF(H35="","",IF(K35="Yes","Enter close price",_xldudf_OPTIONSAMURAI_OPTION(A35, D35, TEXT(F35, "yyyy-mm-dd"), E35, "mid")))</f>
        <v/>
      </c>
      <c r="J35" s="12" t="str">
        <f t="shared" si="1"/>
        <v/>
      </c>
      <c r="K35" s="31"/>
      <c r="L35" s="33"/>
      <c r="M35" s="13" t="str">
        <f t="shared" si="3"/>
        <v/>
      </c>
      <c r="N35" s="12" t="str">
        <f t="shared" ref="N35:N67" si="5">IF(C35="Buy",IF(I35="","",I35*100-H35),IF(I35="","",H35-I35*100))</f>
        <v/>
      </c>
      <c r="O35" s="35"/>
      <c r="P35" s="35"/>
    </row>
    <row r="36" spans="1:16" x14ac:dyDescent="0.2">
      <c r="A36" s="31"/>
      <c r="B36" s="31"/>
      <c r="C36" s="31"/>
      <c r="D36" s="31"/>
      <c r="E36" s="32"/>
      <c r="F36" s="33"/>
      <c r="G36" s="32"/>
      <c r="H36" s="12" t="str">
        <f t="shared" si="0"/>
        <v/>
      </c>
      <c r="I36" s="12" t="str" cm="1">
        <f t="array" ref="I36">IF(H36="","",IF(K36="Yes","Enter close price",_xldudf_OPTIONSAMURAI_OPTION(A36, D36, TEXT(F36, "yyyy-mm-dd"), E36, "mid")))</f>
        <v/>
      </c>
      <c r="J36" s="12" t="str">
        <f t="shared" si="1"/>
        <v/>
      </c>
      <c r="K36" s="31"/>
      <c r="L36" s="33"/>
      <c r="M36" s="13" t="str">
        <f t="shared" si="3"/>
        <v/>
      </c>
      <c r="N36" s="12" t="str">
        <f t="shared" si="5"/>
        <v/>
      </c>
      <c r="O36" s="35"/>
      <c r="P36" s="35"/>
    </row>
    <row r="37" spans="1:16" x14ac:dyDescent="0.2">
      <c r="A37" s="31"/>
      <c r="B37" s="31"/>
      <c r="C37" s="31"/>
      <c r="D37" s="31"/>
      <c r="E37" s="32"/>
      <c r="F37" s="33"/>
      <c r="G37" s="32"/>
      <c r="H37" s="12" t="str">
        <f t="shared" si="0"/>
        <v/>
      </c>
      <c r="I37" s="12" t="str" cm="1">
        <f t="array" ref="I37">IF(H37="","",IF(K37="Yes","Enter close price",_xldudf_OPTIONSAMURAI_OPTION(A37, D37, TEXT(F37, "yyyy-mm-dd"), E37, "mid")))</f>
        <v/>
      </c>
      <c r="J37" s="12" t="str">
        <f t="shared" si="1"/>
        <v/>
      </c>
      <c r="K37" s="31"/>
      <c r="L37" s="33"/>
      <c r="M37" s="13" t="str">
        <f t="shared" si="3"/>
        <v/>
      </c>
      <c r="N37" s="12" t="str">
        <f t="shared" si="5"/>
        <v/>
      </c>
      <c r="O37" s="35"/>
      <c r="P37" s="35"/>
    </row>
    <row r="38" spans="1:16" x14ac:dyDescent="0.2">
      <c r="A38" s="31"/>
      <c r="B38" s="31"/>
      <c r="C38" s="31"/>
      <c r="D38" s="31"/>
      <c r="E38" s="32"/>
      <c r="F38" s="33"/>
      <c r="G38" s="32"/>
      <c r="H38" s="12" t="str">
        <f t="shared" si="0"/>
        <v/>
      </c>
      <c r="I38" s="12" t="str" cm="1">
        <f t="array" ref="I38">IF(H38="","",IF(K38="Yes","Enter close price",_xldudf_OPTIONSAMURAI_OPTION(A38, D38, TEXT(F38, "yyyy-mm-dd"), E38, "mid")))</f>
        <v/>
      </c>
      <c r="J38" s="12" t="str">
        <f t="shared" si="1"/>
        <v/>
      </c>
      <c r="K38" s="31"/>
      <c r="L38" s="33"/>
      <c r="M38" s="13" t="str">
        <f t="shared" si="3"/>
        <v/>
      </c>
      <c r="N38" s="12" t="str">
        <f t="shared" si="5"/>
        <v/>
      </c>
      <c r="O38" s="35"/>
      <c r="P38" s="35"/>
    </row>
    <row r="39" spans="1:16" x14ac:dyDescent="0.2">
      <c r="A39" s="31"/>
      <c r="B39" s="31"/>
      <c r="C39" s="31"/>
      <c r="D39" s="31"/>
      <c r="E39" s="32"/>
      <c r="F39" s="33"/>
      <c r="G39" s="32"/>
      <c r="H39" s="12" t="str">
        <f t="shared" si="0"/>
        <v/>
      </c>
      <c r="I39" s="12" t="str" cm="1">
        <f t="array" ref="I39">IF(H39="","",IF(K39="Yes","Enter close price",_xldudf_OPTIONSAMURAI_OPTION(A39, D39, TEXT(F39, "yyyy-mm-dd"), E39, "mid")))</f>
        <v/>
      </c>
      <c r="J39" s="12" t="str">
        <f t="shared" si="1"/>
        <v/>
      </c>
      <c r="K39" s="31"/>
      <c r="L39" s="33"/>
      <c r="M39" s="13" t="str">
        <f t="shared" si="3"/>
        <v/>
      </c>
      <c r="N39" s="12" t="str">
        <f t="shared" si="5"/>
        <v/>
      </c>
      <c r="O39" s="35"/>
      <c r="P39" s="35"/>
    </row>
    <row r="40" spans="1:16" x14ac:dyDescent="0.2">
      <c r="A40" s="31"/>
      <c r="B40" s="31"/>
      <c r="C40" s="31"/>
      <c r="D40" s="31"/>
      <c r="E40" s="32"/>
      <c r="F40" s="33"/>
      <c r="G40" s="32"/>
      <c r="H40" s="12" t="str">
        <f t="shared" si="0"/>
        <v/>
      </c>
      <c r="I40" s="12" t="str" cm="1">
        <f t="array" ref="I40">IF(H40="","",IF(K40="Yes","Enter close price",_xldudf_OPTIONSAMURAI_OPTION(A40, D40, TEXT(F40, "yyyy-mm-dd"), E40, "mid")))</f>
        <v/>
      </c>
      <c r="J40" s="12" t="str">
        <f t="shared" si="1"/>
        <v/>
      </c>
      <c r="K40" s="31"/>
      <c r="L40" s="33"/>
      <c r="M40" s="13" t="str">
        <f t="shared" si="3"/>
        <v/>
      </c>
      <c r="N40" s="12" t="str">
        <f t="shared" si="5"/>
        <v/>
      </c>
      <c r="O40" s="35"/>
      <c r="P40" s="35"/>
    </row>
    <row r="41" spans="1:16" x14ac:dyDescent="0.2">
      <c r="A41" s="31"/>
      <c r="B41" s="31"/>
      <c r="C41" s="31"/>
      <c r="D41" s="31"/>
      <c r="E41" s="32"/>
      <c r="F41" s="33"/>
      <c r="G41" s="32"/>
      <c r="H41" s="12" t="str">
        <f t="shared" si="0"/>
        <v/>
      </c>
      <c r="I41" s="12" t="str" cm="1">
        <f t="array" ref="I41">IF(H41="","",IF(K41="Yes","Enter close price",_xldudf_OPTIONSAMURAI_OPTION(A41, D41, TEXT(F41, "yyyy-mm-dd"), E41, "mid")))</f>
        <v/>
      </c>
      <c r="J41" s="12" t="str">
        <f t="shared" si="1"/>
        <v/>
      </c>
      <c r="K41" s="31"/>
      <c r="L41" s="33"/>
      <c r="M41" s="13" t="str">
        <f t="shared" si="3"/>
        <v/>
      </c>
      <c r="N41" s="12" t="str">
        <f t="shared" si="5"/>
        <v/>
      </c>
      <c r="O41" s="35"/>
      <c r="P41" s="35"/>
    </row>
    <row r="42" spans="1:16" x14ac:dyDescent="0.2">
      <c r="A42" s="31"/>
      <c r="B42" s="31"/>
      <c r="C42" s="31"/>
      <c r="D42" s="31"/>
      <c r="E42" s="32"/>
      <c r="F42" s="33"/>
      <c r="G42" s="32"/>
      <c r="H42" s="12" t="str">
        <f t="shared" si="0"/>
        <v/>
      </c>
      <c r="I42" s="12" t="str" cm="1">
        <f t="array" ref="I42">IF(H42="","",IF(K42="Yes","Enter close price",_xldudf_OPTIONSAMURAI_OPTION(A42, D42, TEXT(F42, "yyyy-mm-dd"), E42, "mid")))</f>
        <v/>
      </c>
      <c r="J42" s="12" t="str">
        <f t="shared" si="1"/>
        <v/>
      </c>
      <c r="K42" s="31"/>
      <c r="L42" s="33"/>
      <c r="M42" s="13" t="str">
        <f t="shared" si="3"/>
        <v/>
      </c>
      <c r="N42" s="12" t="str">
        <f t="shared" si="5"/>
        <v/>
      </c>
      <c r="O42" s="35"/>
      <c r="P42" s="35"/>
    </row>
    <row r="43" spans="1:16" x14ac:dyDescent="0.2">
      <c r="A43" s="31"/>
      <c r="B43" s="31"/>
      <c r="C43" s="31"/>
      <c r="D43" s="31"/>
      <c r="E43" s="32"/>
      <c r="F43" s="33"/>
      <c r="G43" s="32"/>
      <c r="H43" s="12" t="str">
        <f t="shared" si="0"/>
        <v/>
      </c>
      <c r="I43" s="12" t="str" cm="1">
        <f t="array" ref="I43">IF(H43="","",IF(K43="Yes","Enter close price",_xldudf_OPTIONSAMURAI_OPTION(A43, D43, TEXT(F43, "yyyy-mm-dd"), E43, "mid")))</f>
        <v/>
      </c>
      <c r="J43" s="12" t="str">
        <f t="shared" si="1"/>
        <v/>
      </c>
      <c r="K43" s="31"/>
      <c r="L43" s="33"/>
      <c r="M43" s="13" t="str">
        <f t="shared" si="3"/>
        <v/>
      </c>
      <c r="N43" s="12" t="str">
        <f t="shared" si="5"/>
        <v/>
      </c>
      <c r="O43" s="35"/>
      <c r="P43" s="35"/>
    </row>
    <row r="44" spans="1:16" x14ac:dyDescent="0.2">
      <c r="A44" s="31"/>
      <c r="B44" s="31"/>
      <c r="C44" s="31"/>
      <c r="D44" s="31"/>
      <c r="E44" s="32"/>
      <c r="F44" s="33"/>
      <c r="G44" s="32"/>
      <c r="H44" s="12" t="str">
        <f t="shared" si="0"/>
        <v/>
      </c>
      <c r="I44" s="12" t="str" cm="1">
        <f t="array" ref="I44">IF(H44="","",IF(K44="Yes","Enter close price",_xldudf_OPTIONSAMURAI_OPTION(A44, D44, TEXT(F44, "yyyy-mm-dd"), E44, "mid")))</f>
        <v/>
      </c>
      <c r="J44" s="12" t="str">
        <f t="shared" si="1"/>
        <v/>
      </c>
      <c r="K44" s="31"/>
      <c r="L44" s="33"/>
      <c r="M44" s="13" t="str">
        <f t="shared" si="3"/>
        <v/>
      </c>
      <c r="N44" s="12" t="str">
        <f t="shared" si="5"/>
        <v/>
      </c>
      <c r="O44" s="35"/>
      <c r="P44" s="35"/>
    </row>
    <row r="45" spans="1:16" x14ac:dyDescent="0.2">
      <c r="A45" s="31"/>
      <c r="B45" s="31"/>
      <c r="C45" s="31"/>
      <c r="D45" s="31"/>
      <c r="E45" s="32"/>
      <c r="F45" s="33"/>
      <c r="G45" s="32"/>
      <c r="H45" s="12" t="str">
        <f t="shared" si="0"/>
        <v/>
      </c>
      <c r="I45" s="12" t="str" cm="1">
        <f t="array" ref="I45">IF(H45="","",IF(K45="Yes","Enter close price",_xldudf_OPTIONSAMURAI_OPTION(A45, D45, TEXT(F45, "yyyy-mm-dd"), E45, "mid")))</f>
        <v/>
      </c>
      <c r="J45" s="12" t="str">
        <f t="shared" si="1"/>
        <v/>
      </c>
      <c r="K45" s="31"/>
      <c r="L45" s="33"/>
      <c r="M45" s="13" t="str">
        <f t="shared" si="3"/>
        <v/>
      </c>
      <c r="N45" s="12" t="str">
        <f t="shared" si="5"/>
        <v/>
      </c>
      <c r="O45" s="35"/>
      <c r="P45" s="35"/>
    </row>
    <row r="46" spans="1:16" x14ac:dyDescent="0.2">
      <c r="A46" s="31"/>
      <c r="B46" s="31"/>
      <c r="C46" s="31"/>
      <c r="D46" s="31"/>
      <c r="E46" s="32"/>
      <c r="F46" s="33"/>
      <c r="G46" s="32"/>
      <c r="H46" s="12" t="str">
        <f t="shared" si="0"/>
        <v/>
      </c>
      <c r="I46" s="12" t="str" cm="1">
        <f t="array" ref="I46">IF(H46="","",IF(K46="Yes","Enter close price",_xldudf_OPTIONSAMURAI_OPTION(A46, D46, TEXT(F46, "yyyy-mm-dd"), E46, "mid")))</f>
        <v/>
      </c>
      <c r="J46" s="12" t="str">
        <f t="shared" si="1"/>
        <v/>
      </c>
      <c r="K46" s="31"/>
      <c r="L46" s="33"/>
      <c r="M46" s="13" t="str">
        <f t="shared" si="3"/>
        <v/>
      </c>
      <c r="N46" s="12" t="str">
        <f t="shared" si="5"/>
        <v/>
      </c>
      <c r="O46" s="35"/>
      <c r="P46" s="35"/>
    </row>
    <row r="47" spans="1:16" x14ac:dyDescent="0.2">
      <c r="A47" s="31"/>
      <c r="B47" s="31"/>
      <c r="C47" s="31"/>
      <c r="D47" s="31"/>
      <c r="E47" s="32"/>
      <c r="F47" s="33"/>
      <c r="G47" s="32"/>
      <c r="H47" s="12" t="str">
        <f t="shared" si="0"/>
        <v/>
      </c>
      <c r="I47" s="12" t="str" cm="1">
        <f t="array" ref="I47">IF(H47="","",IF(K47="Yes","Enter close price",_xldudf_OPTIONSAMURAI_OPTION(A47, D47, TEXT(F47, "yyyy-mm-dd"), E47, "mid")))</f>
        <v/>
      </c>
      <c r="J47" s="12" t="str">
        <f t="shared" si="1"/>
        <v/>
      </c>
      <c r="K47" s="31"/>
      <c r="L47" s="33"/>
      <c r="M47" s="13" t="str">
        <f t="shared" si="3"/>
        <v/>
      </c>
      <c r="N47" s="12" t="str">
        <f t="shared" si="5"/>
        <v/>
      </c>
      <c r="O47" s="35"/>
      <c r="P47" s="35"/>
    </row>
    <row r="48" spans="1:16" x14ac:dyDescent="0.2">
      <c r="A48" s="31"/>
      <c r="B48" s="31"/>
      <c r="C48" s="31"/>
      <c r="D48" s="31"/>
      <c r="E48" s="32"/>
      <c r="F48" s="33"/>
      <c r="G48" s="32"/>
      <c r="H48" s="12" t="str">
        <f t="shared" si="0"/>
        <v/>
      </c>
      <c r="J48" s="12" t="str">
        <f t="shared" si="1"/>
        <v/>
      </c>
      <c r="K48" s="31"/>
      <c r="L48" s="33"/>
      <c r="M48" s="13" t="str">
        <f t="shared" si="3"/>
        <v/>
      </c>
      <c r="N48" s="12" t="str">
        <f t="shared" si="5"/>
        <v/>
      </c>
      <c r="O48" s="35"/>
      <c r="P48" s="35"/>
    </row>
    <row r="49" spans="1:16" x14ac:dyDescent="0.2">
      <c r="A49" s="31"/>
      <c r="B49" s="31"/>
      <c r="C49" s="31"/>
      <c r="D49" s="31"/>
      <c r="E49" s="32"/>
      <c r="F49" s="33"/>
      <c r="G49" s="32"/>
      <c r="H49" s="12" t="str">
        <f t="shared" si="0"/>
        <v/>
      </c>
      <c r="J49" s="12" t="str">
        <f t="shared" si="1"/>
        <v/>
      </c>
      <c r="K49" s="31"/>
      <c r="L49" s="33"/>
      <c r="M49" s="13" t="str">
        <f t="shared" si="3"/>
        <v/>
      </c>
      <c r="N49" s="12" t="str">
        <f t="shared" si="5"/>
        <v/>
      </c>
      <c r="O49" s="35"/>
      <c r="P49" s="35"/>
    </row>
    <row r="50" spans="1:16" x14ac:dyDescent="0.2">
      <c r="A50" s="31"/>
      <c r="B50" s="31"/>
      <c r="C50" s="31"/>
      <c r="D50" s="31"/>
      <c r="E50" s="32"/>
      <c r="F50" s="33"/>
      <c r="G50" s="32"/>
      <c r="H50" s="12" t="str">
        <f t="shared" si="0"/>
        <v/>
      </c>
      <c r="J50" s="12" t="str">
        <f t="shared" si="1"/>
        <v/>
      </c>
      <c r="K50" s="31"/>
      <c r="L50" s="33"/>
      <c r="M50" s="13" t="str">
        <f t="shared" si="3"/>
        <v/>
      </c>
      <c r="N50" s="12" t="str">
        <f t="shared" si="5"/>
        <v/>
      </c>
      <c r="O50" s="35"/>
      <c r="P50" s="35"/>
    </row>
    <row r="51" spans="1:16" x14ac:dyDescent="0.2">
      <c r="A51" s="31"/>
      <c r="B51" s="31"/>
      <c r="C51" s="31"/>
      <c r="D51" s="31"/>
      <c r="E51" s="32"/>
      <c r="F51" s="33"/>
      <c r="G51" s="32"/>
      <c r="H51" s="12" t="str">
        <f t="shared" si="0"/>
        <v/>
      </c>
      <c r="K51" s="31"/>
      <c r="L51" s="33"/>
      <c r="M51" s="13" t="str">
        <f t="shared" si="3"/>
        <v/>
      </c>
      <c r="N51" s="12" t="str">
        <f t="shared" si="5"/>
        <v/>
      </c>
      <c r="O51" s="35"/>
      <c r="P51" s="35"/>
    </row>
    <row r="52" spans="1:16" x14ac:dyDescent="0.2">
      <c r="A52" s="31"/>
      <c r="B52" s="31"/>
      <c r="C52" s="31"/>
      <c r="D52" s="31"/>
      <c r="E52" s="32"/>
      <c r="F52" s="33"/>
      <c r="G52" s="32"/>
      <c r="H52" s="12" t="str">
        <f t="shared" si="0"/>
        <v/>
      </c>
      <c r="K52" s="31"/>
      <c r="L52" s="33"/>
      <c r="M52" s="13" t="str">
        <f t="shared" si="3"/>
        <v/>
      </c>
      <c r="N52" s="12" t="str">
        <f t="shared" si="5"/>
        <v/>
      </c>
      <c r="O52" s="35"/>
      <c r="P52" s="35"/>
    </row>
    <row r="53" spans="1:16" x14ac:dyDescent="0.2">
      <c r="A53" s="31"/>
      <c r="B53" s="31"/>
      <c r="C53" s="31"/>
      <c r="D53" s="31"/>
      <c r="E53" s="32"/>
      <c r="F53" s="33"/>
      <c r="G53" s="32"/>
      <c r="H53" s="12" t="str">
        <f t="shared" si="0"/>
        <v/>
      </c>
      <c r="K53" s="31"/>
      <c r="L53" s="33"/>
      <c r="M53" s="13" t="str">
        <f t="shared" si="3"/>
        <v/>
      </c>
      <c r="N53" s="12" t="str">
        <f t="shared" si="5"/>
        <v/>
      </c>
      <c r="O53" s="35"/>
      <c r="P53" s="35"/>
    </row>
    <row r="54" spans="1:16" x14ac:dyDescent="0.2">
      <c r="A54" s="31"/>
      <c r="B54" s="31"/>
      <c r="C54" s="31"/>
      <c r="D54" s="31"/>
      <c r="E54" s="32"/>
      <c r="F54" s="33"/>
      <c r="G54" s="32"/>
      <c r="H54" s="12" t="str">
        <f t="shared" si="0"/>
        <v/>
      </c>
      <c r="K54" s="31"/>
      <c r="L54" s="33"/>
      <c r="M54" s="13" t="str">
        <f t="shared" si="3"/>
        <v/>
      </c>
      <c r="N54" s="12" t="str">
        <f t="shared" si="5"/>
        <v/>
      </c>
      <c r="O54" s="35"/>
      <c r="P54" s="35"/>
    </row>
    <row r="55" spans="1:16" x14ac:dyDescent="0.2">
      <c r="A55" s="31"/>
      <c r="B55" s="31"/>
      <c r="C55" s="31"/>
      <c r="D55" s="31"/>
      <c r="E55" s="32"/>
      <c r="F55" s="33"/>
      <c r="G55" s="32"/>
      <c r="H55" s="12" t="str">
        <f t="shared" si="0"/>
        <v/>
      </c>
      <c r="K55" s="31"/>
      <c r="L55" s="33"/>
      <c r="M55" s="13" t="str">
        <f t="shared" si="3"/>
        <v/>
      </c>
      <c r="N55" s="12" t="str">
        <f t="shared" si="5"/>
        <v/>
      </c>
      <c r="O55" s="35"/>
      <c r="P55" s="35"/>
    </row>
    <row r="56" spans="1:16" x14ac:dyDescent="0.2">
      <c r="A56" s="31"/>
      <c r="B56" s="31"/>
      <c r="C56" s="31"/>
      <c r="D56" s="31"/>
      <c r="E56" s="32"/>
      <c r="F56" s="33"/>
      <c r="G56" s="32"/>
      <c r="H56" s="12" t="str">
        <f t="shared" si="0"/>
        <v/>
      </c>
      <c r="K56" s="31"/>
      <c r="L56" s="33"/>
      <c r="M56" s="13" t="str">
        <f t="shared" si="3"/>
        <v/>
      </c>
      <c r="N56" s="12" t="str">
        <f t="shared" si="5"/>
        <v/>
      </c>
      <c r="O56" s="35"/>
      <c r="P56" s="35"/>
    </row>
    <row r="57" spans="1:16" x14ac:dyDescent="0.2">
      <c r="A57" s="31"/>
      <c r="B57" s="31"/>
      <c r="C57" s="31"/>
      <c r="D57" s="31"/>
      <c r="E57" s="32"/>
      <c r="F57" s="33"/>
      <c r="G57" s="32"/>
      <c r="H57" s="12" t="str">
        <f t="shared" si="0"/>
        <v/>
      </c>
      <c r="K57" s="31"/>
      <c r="L57" s="33"/>
      <c r="M57" s="13" t="str">
        <f t="shared" si="3"/>
        <v/>
      </c>
      <c r="N57" s="12" t="str">
        <f t="shared" si="5"/>
        <v/>
      </c>
      <c r="O57" s="35"/>
      <c r="P57" s="35"/>
    </row>
    <row r="58" spans="1:16" x14ac:dyDescent="0.2">
      <c r="A58" s="31"/>
      <c r="B58" s="31"/>
      <c r="C58" s="31"/>
      <c r="D58" s="31"/>
      <c r="E58" s="32"/>
      <c r="F58" s="33"/>
      <c r="G58" s="32"/>
      <c r="H58" s="12" t="str">
        <f t="shared" si="0"/>
        <v/>
      </c>
      <c r="K58" s="31"/>
      <c r="L58" s="33"/>
      <c r="M58" s="13" t="str">
        <f t="shared" si="3"/>
        <v/>
      </c>
      <c r="N58" s="12" t="str">
        <f t="shared" si="5"/>
        <v/>
      </c>
      <c r="O58" s="35"/>
      <c r="P58" s="35"/>
    </row>
    <row r="59" spans="1:16" x14ac:dyDescent="0.2">
      <c r="A59" s="31"/>
      <c r="B59" s="31"/>
      <c r="C59" s="31"/>
      <c r="D59" s="31"/>
      <c r="E59" s="32"/>
      <c r="F59" s="33"/>
      <c r="G59" s="32"/>
      <c r="H59" s="12" t="str">
        <f t="shared" si="0"/>
        <v/>
      </c>
      <c r="K59" s="31"/>
      <c r="L59" s="33"/>
      <c r="M59" s="13" t="str">
        <f t="shared" si="3"/>
        <v/>
      </c>
      <c r="N59" s="12" t="str">
        <f t="shared" si="5"/>
        <v/>
      </c>
      <c r="O59" s="35"/>
      <c r="P59" s="35"/>
    </row>
    <row r="60" spans="1:16" x14ac:dyDescent="0.2">
      <c r="A60" s="31"/>
      <c r="B60" s="31"/>
      <c r="C60" s="31"/>
      <c r="D60" s="31"/>
      <c r="E60" s="32"/>
      <c r="F60" s="33"/>
      <c r="G60" s="32"/>
      <c r="H60" s="12" t="str">
        <f t="shared" si="0"/>
        <v/>
      </c>
      <c r="K60" s="31"/>
      <c r="L60" s="33"/>
      <c r="M60" s="13" t="str">
        <f t="shared" si="3"/>
        <v/>
      </c>
      <c r="N60" s="12" t="str">
        <f t="shared" si="5"/>
        <v/>
      </c>
      <c r="O60" s="35"/>
      <c r="P60" s="35"/>
    </row>
    <row r="61" spans="1:16" x14ac:dyDescent="0.2">
      <c r="A61" s="31"/>
      <c r="B61" s="31"/>
      <c r="C61" s="31"/>
      <c r="D61" s="31"/>
      <c r="E61" s="32"/>
      <c r="F61" s="33"/>
      <c r="G61" s="32"/>
      <c r="H61" s="12" t="str">
        <f t="shared" si="0"/>
        <v/>
      </c>
      <c r="K61" s="31"/>
      <c r="L61" s="33"/>
      <c r="M61" s="13" t="str">
        <f t="shared" si="3"/>
        <v/>
      </c>
      <c r="N61" s="12" t="str">
        <f t="shared" si="5"/>
        <v/>
      </c>
      <c r="O61" s="35"/>
      <c r="P61" s="35"/>
    </row>
    <row r="62" spans="1:16" x14ac:dyDescent="0.2">
      <c r="A62" s="31"/>
      <c r="B62" s="31"/>
      <c r="C62" s="31"/>
      <c r="D62" s="31"/>
      <c r="E62" s="32"/>
      <c r="F62" s="33"/>
      <c r="G62" s="32"/>
      <c r="H62" s="12" t="str">
        <f t="shared" si="0"/>
        <v/>
      </c>
      <c r="K62" s="31"/>
      <c r="L62" s="33"/>
      <c r="M62" s="13" t="str">
        <f t="shared" si="3"/>
        <v/>
      </c>
      <c r="N62" s="12" t="str">
        <f t="shared" si="5"/>
        <v/>
      </c>
      <c r="O62" s="35"/>
      <c r="P62" s="35"/>
    </row>
    <row r="63" spans="1:16" x14ac:dyDescent="0.2">
      <c r="A63" s="31"/>
      <c r="B63" s="31"/>
      <c r="C63" s="31"/>
      <c r="D63" s="31"/>
      <c r="E63" s="32"/>
      <c r="F63" s="33"/>
      <c r="G63" s="32"/>
      <c r="K63" s="31"/>
      <c r="L63" s="33"/>
      <c r="M63" s="13" t="str">
        <f t="shared" si="3"/>
        <v/>
      </c>
      <c r="N63" s="12" t="str">
        <f t="shared" si="5"/>
        <v/>
      </c>
      <c r="O63" s="35"/>
      <c r="P63" s="35"/>
    </row>
    <row r="64" spans="1:16" x14ac:dyDescent="0.2">
      <c r="A64" s="31"/>
      <c r="B64" s="31"/>
      <c r="C64" s="31"/>
      <c r="D64" s="31"/>
      <c r="E64" s="32"/>
      <c r="F64" s="33"/>
      <c r="G64" s="32"/>
      <c r="K64" s="31"/>
      <c r="L64" s="33"/>
      <c r="M64" s="13" t="str">
        <f t="shared" si="3"/>
        <v/>
      </c>
      <c r="N64" s="12" t="str">
        <f t="shared" si="5"/>
        <v/>
      </c>
      <c r="O64" s="35"/>
      <c r="P64" s="35"/>
    </row>
    <row r="65" spans="1:16" x14ac:dyDescent="0.2">
      <c r="A65" s="31"/>
      <c r="B65" s="31"/>
      <c r="C65" s="31"/>
      <c r="D65" s="31"/>
      <c r="E65" s="32"/>
      <c r="F65" s="33"/>
      <c r="G65" s="32"/>
      <c r="K65" s="31"/>
      <c r="L65" s="33"/>
      <c r="M65" s="13" t="str">
        <f t="shared" si="3"/>
        <v/>
      </c>
      <c r="N65" s="12" t="str">
        <f t="shared" si="5"/>
        <v/>
      </c>
      <c r="O65" s="35"/>
      <c r="P65" s="35"/>
    </row>
    <row r="66" spans="1:16" x14ac:dyDescent="0.2">
      <c r="A66" s="31"/>
      <c r="B66" s="31"/>
      <c r="C66" s="31"/>
      <c r="D66" s="31"/>
      <c r="E66" s="32"/>
      <c r="F66" s="33"/>
      <c r="G66" s="32"/>
      <c r="K66" s="31"/>
      <c r="L66" s="33"/>
      <c r="M66" s="13" t="str">
        <f t="shared" si="3"/>
        <v/>
      </c>
      <c r="N66" s="12" t="str">
        <f t="shared" si="5"/>
        <v/>
      </c>
      <c r="O66" s="35"/>
      <c r="P66" s="35"/>
    </row>
    <row r="67" spans="1:16" x14ac:dyDescent="0.2">
      <c r="A67" s="31"/>
      <c r="B67" s="31"/>
      <c r="C67" s="31"/>
      <c r="D67" s="31"/>
      <c r="E67" s="32"/>
      <c r="F67" s="33"/>
      <c r="G67" s="32"/>
      <c r="K67" s="31"/>
      <c r="L67" s="33"/>
      <c r="M67" s="13" t="str">
        <f t="shared" ref="M67:M77" si="6">IF(L67="","",MONTH(L67)&amp;"-"&amp;YEAR(L67))</f>
        <v/>
      </c>
      <c r="N67" s="12" t="str">
        <f t="shared" si="5"/>
        <v/>
      </c>
      <c r="O67" s="35"/>
      <c r="P67" s="35"/>
    </row>
    <row r="68" spans="1:16" x14ac:dyDescent="0.2">
      <c r="A68" s="31"/>
      <c r="B68" s="31"/>
      <c r="C68" s="31"/>
      <c r="D68" s="31"/>
      <c r="E68" s="32"/>
      <c r="F68" s="33"/>
      <c r="G68" s="32"/>
      <c r="K68" s="31"/>
      <c r="L68" s="33"/>
      <c r="M68" s="13" t="str">
        <f t="shared" si="6"/>
        <v/>
      </c>
      <c r="N68" s="12" t="str">
        <f t="shared" ref="N68:N76" si="7">IF(C68="Buy",IF(I68="","",I68*100-H68),IF(I68="","",H68-I68*100))</f>
        <v/>
      </c>
      <c r="O68" s="35"/>
      <c r="P68" s="35"/>
    </row>
    <row r="69" spans="1:16" x14ac:dyDescent="0.2">
      <c r="A69" s="31"/>
      <c r="B69" s="31"/>
      <c r="C69" s="31"/>
      <c r="D69" s="31"/>
      <c r="E69" s="32"/>
      <c r="F69" s="33"/>
      <c r="G69" s="32"/>
      <c r="K69" s="31"/>
      <c r="L69" s="33"/>
      <c r="M69" s="13" t="str">
        <f t="shared" si="6"/>
        <v/>
      </c>
      <c r="N69" s="12" t="str">
        <f t="shared" si="7"/>
        <v/>
      </c>
      <c r="O69" s="35"/>
      <c r="P69" s="35"/>
    </row>
    <row r="70" spans="1:16" x14ac:dyDescent="0.2">
      <c r="A70" s="31"/>
      <c r="B70" s="31"/>
      <c r="C70" s="31"/>
      <c r="D70" s="31"/>
      <c r="E70" s="32"/>
      <c r="F70" s="33"/>
      <c r="G70" s="32"/>
      <c r="K70" s="31"/>
      <c r="L70" s="33"/>
      <c r="M70" s="13" t="str">
        <f t="shared" si="6"/>
        <v/>
      </c>
      <c r="N70" s="12" t="str">
        <f t="shared" si="7"/>
        <v/>
      </c>
      <c r="O70" s="35"/>
      <c r="P70" s="35"/>
    </row>
    <row r="71" spans="1:16" x14ac:dyDescent="0.2">
      <c r="A71" s="31"/>
      <c r="B71" s="31"/>
      <c r="C71" s="31"/>
      <c r="D71" s="31"/>
      <c r="E71" s="32"/>
      <c r="F71" s="33"/>
      <c r="G71" s="32"/>
      <c r="K71" s="31"/>
      <c r="L71" s="33"/>
      <c r="M71" s="13" t="str">
        <f t="shared" si="6"/>
        <v/>
      </c>
      <c r="N71" s="12" t="str">
        <f t="shared" si="7"/>
        <v/>
      </c>
      <c r="O71" s="35"/>
      <c r="P71" s="35"/>
    </row>
    <row r="72" spans="1:16" x14ac:dyDescent="0.2">
      <c r="A72" s="31"/>
      <c r="B72" s="31"/>
      <c r="C72" s="31"/>
      <c r="D72" s="31"/>
      <c r="E72" s="32"/>
      <c r="F72" s="33"/>
      <c r="G72" s="32"/>
      <c r="K72" s="31"/>
      <c r="L72" s="33"/>
      <c r="M72" s="13" t="str">
        <f t="shared" si="6"/>
        <v/>
      </c>
      <c r="N72" s="12" t="str">
        <f t="shared" si="7"/>
        <v/>
      </c>
      <c r="O72" s="35"/>
      <c r="P72" s="35"/>
    </row>
    <row r="73" spans="1:16" x14ac:dyDescent="0.2">
      <c r="A73" s="31"/>
      <c r="B73" s="31"/>
      <c r="C73" s="31"/>
      <c r="D73" s="31"/>
      <c r="E73" s="32"/>
      <c r="F73" s="33"/>
      <c r="G73" s="32"/>
      <c r="K73" s="31"/>
      <c r="L73" s="33"/>
      <c r="M73" s="13" t="str">
        <f t="shared" si="6"/>
        <v/>
      </c>
      <c r="N73" s="12" t="str">
        <f t="shared" si="7"/>
        <v/>
      </c>
      <c r="O73" s="35"/>
      <c r="P73" s="35"/>
    </row>
    <row r="74" spans="1:16" x14ac:dyDescent="0.2">
      <c r="A74" s="31"/>
      <c r="B74" s="31"/>
      <c r="C74" s="31"/>
      <c r="D74" s="31"/>
      <c r="E74" s="32"/>
      <c r="F74" s="33"/>
      <c r="G74" s="32"/>
      <c r="K74" s="31"/>
      <c r="L74" s="33"/>
      <c r="M74" s="13" t="str">
        <f t="shared" si="6"/>
        <v/>
      </c>
      <c r="N74" s="12" t="str">
        <f t="shared" si="7"/>
        <v/>
      </c>
      <c r="O74" s="35"/>
      <c r="P74" s="35"/>
    </row>
    <row r="75" spans="1:16" x14ac:dyDescent="0.2">
      <c r="A75" s="31"/>
      <c r="B75" s="31"/>
      <c r="C75" s="31"/>
      <c r="D75" s="31"/>
      <c r="E75" s="32"/>
      <c r="F75" s="33"/>
      <c r="G75" s="32"/>
      <c r="K75" s="31"/>
      <c r="L75" s="33"/>
      <c r="M75" s="13" t="str">
        <f t="shared" si="6"/>
        <v/>
      </c>
      <c r="N75" s="12" t="str">
        <f t="shared" si="7"/>
        <v/>
      </c>
      <c r="O75" s="35"/>
      <c r="P75" s="35"/>
    </row>
    <row r="76" spans="1:16" x14ac:dyDescent="0.2">
      <c r="A76" s="31"/>
      <c r="B76" s="31"/>
      <c r="C76" s="31"/>
      <c r="D76" s="31"/>
      <c r="E76" s="32"/>
      <c r="F76" s="33"/>
      <c r="G76" s="32"/>
      <c r="K76" s="31"/>
      <c r="L76" s="33"/>
      <c r="M76" s="13" t="str">
        <f t="shared" si="6"/>
        <v/>
      </c>
      <c r="N76" s="12" t="str">
        <f t="shared" si="7"/>
        <v/>
      </c>
      <c r="O76" s="35"/>
      <c r="P76" s="35"/>
    </row>
    <row r="77" spans="1:16" x14ac:dyDescent="0.2">
      <c r="A77" s="31"/>
      <c r="B77" s="31"/>
      <c r="C77" s="31"/>
      <c r="D77" s="31"/>
      <c r="E77" s="32"/>
      <c r="F77" s="33"/>
      <c r="G77" s="32"/>
      <c r="K77" s="31"/>
      <c r="L77" s="33"/>
      <c r="M77" s="13" t="str">
        <f t="shared" si="6"/>
        <v/>
      </c>
      <c r="O77" s="35"/>
      <c r="P77" s="35"/>
    </row>
    <row r="78" spans="1:16" x14ac:dyDescent="0.2">
      <c r="F78" s="13"/>
      <c r="L78" s="13"/>
      <c r="M78" s="13"/>
    </row>
    <row r="79" spans="1:16" x14ac:dyDescent="0.2">
      <c r="F79" s="13"/>
      <c r="L79" s="13"/>
      <c r="M79" s="13"/>
    </row>
    <row r="80" spans="1:16" x14ac:dyDescent="0.2">
      <c r="F80" s="13"/>
      <c r="L80" s="13"/>
      <c r="M80" s="13"/>
    </row>
    <row r="81" spans="6:13" x14ac:dyDescent="0.2">
      <c r="F81" s="13"/>
      <c r="L81" s="13"/>
      <c r="M81" s="13"/>
    </row>
    <row r="82" spans="6:13" x14ac:dyDescent="0.2">
      <c r="F82" s="13"/>
      <c r="L82" s="13"/>
      <c r="M82" s="13"/>
    </row>
    <row r="83" spans="6:13" x14ac:dyDescent="0.2">
      <c r="F83" s="13"/>
      <c r="L83" s="13"/>
      <c r="M83" s="13"/>
    </row>
    <row r="84" spans="6:13" x14ac:dyDescent="0.2">
      <c r="F84" s="13"/>
      <c r="L84" s="13"/>
      <c r="M84" s="13"/>
    </row>
    <row r="85" spans="6:13" x14ac:dyDescent="0.2">
      <c r="F85" s="13"/>
      <c r="L85" s="13"/>
      <c r="M85" s="13"/>
    </row>
    <row r="86" spans="6:13" x14ac:dyDescent="0.2">
      <c r="F86" s="13"/>
      <c r="L86" s="13"/>
      <c r="M86" s="13"/>
    </row>
    <row r="87" spans="6:13" x14ac:dyDescent="0.2">
      <c r="F87" s="13"/>
      <c r="L87" s="13"/>
      <c r="M87" s="13"/>
    </row>
    <row r="88" spans="6:13" x14ac:dyDescent="0.2">
      <c r="F88" s="13"/>
      <c r="L88" s="13"/>
      <c r="M88" s="13"/>
    </row>
    <row r="89" spans="6:13" x14ac:dyDescent="0.2">
      <c r="F89" s="13"/>
      <c r="L89" s="13"/>
      <c r="M89" s="13"/>
    </row>
    <row r="90" spans="6:13" x14ac:dyDescent="0.2">
      <c r="F90" s="13"/>
      <c r="L90" s="13"/>
      <c r="M90" s="13"/>
    </row>
    <row r="91" spans="6:13" x14ac:dyDescent="0.2">
      <c r="F91" s="13"/>
      <c r="L91" s="13"/>
      <c r="M91" s="13"/>
    </row>
    <row r="92" spans="6:13" x14ac:dyDescent="0.2">
      <c r="F92" s="13"/>
      <c r="L92" s="13"/>
      <c r="M92" s="13"/>
    </row>
    <row r="93" spans="6:13" x14ac:dyDescent="0.2">
      <c r="F93" s="13"/>
      <c r="L93" s="13"/>
      <c r="M93" s="13"/>
    </row>
    <row r="94" spans="6:13" x14ac:dyDescent="0.2">
      <c r="F94" s="13"/>
      <c r="L94" s="13"/>
      <c r="M94" s="13"/>
    </row>
    <row r="95" spans="6:13" x14ac:dyDescent="0.2">
      <c r="F95" s="13"/>
      <c r="L95" s="13"/>
      <c r="M95" s="13"/>
    </row>
    <row r="96" spans="6:13" x14ac:dyDescent="0.2">
      <c r="F96" s="13"/>
      <c r="L96" s="13"/>
      <c r="M96" s="13"/>
    </row>
    <row r="97" spans="6:13" x14ac:dyDescent="0.2">
      <c r="F97" s="13"/>
      <c r="L97" s="13"/>
      <c r="M97" s="13"/>
    </row>
    <row r="98" spans="6:13" x14ac:dyDescent="0.2">
      <c r="F98" s="13"/>
      <c r="L98" s="13"/>
      <c r="M98" s="13"/>
    </row>
    <row r="99" spans="6:13" x14ac:dyDescent="0.2">
      <c r="F99" s="13"/>
      <c r="L99" s="13"/>
      <c r="M99" s="13"/>
    </row>
    <row r="100" spans="6:13" x14ac:dyDescent="0.2">
      <c r="F100" s="13"/>
      <c r="L100" s="13"/>
      <c r="M100" s="13"/>
    </row>
    <row r="101" spans="6:13" x14ac:dyDescent="0.2">
      <c r="F101" s="13"/>
      <c r="L101" s="13"/>
      <c r="M101" s="13"/>
    </row>
    <row r="102" spans="6:13" x14ac:dyDescent="0.2">
      <c r="F102" s="13"/>
      <c r="L102" s="13"/>
      <c r="M102" s="13"/>
    </row>
    <row r="103" spans="6:13" x14ac:dyDescent="0.2">
      <c r="F103" s="13"/>
      <c r="L103" s="13"/>
      <c r="M103" s="13"/>
    </row>
    <row r="104" spans="6:13" x14ac:dyDescent="0.2">
      <c r="F104" s="13"/>
      <c r="L104" s="13"/>
      <c r="M104" s="13"/>
    </row>
    <row r="105" spans="6:13" x14ac:dyDescent="0.2">
      <c r="F105" s="13"/>
      <c r="L105" s="13"/>
      <c r="M105" s="13"/>
    </row>
    <row r="106" spans="6:13" x14ac:dyDescent="0.2">
      <c r="F106" s="13"/>
      <c r="L106" s="13"/>
      <c r="M106" s="13"/>
    </row>
    <row r="107" spans="6:13" x14ac:dyDescent="0.2">
      <c r="F107" s="13"/>
      <c r="L107" s="13"/>
      <c r="M107" s="13"/>
    </row>
    <row r="108" spans="6:13" x14ac:dyDescent="0.2">
      <c r="F108" s="13"/>
      <c r="L108" s="13"/>
      <c r="M108" s="13"/>
    </row>
    <row r="109" spans="6:13" x14ac:dyDescent="0.2">
      <c r="F109" s="13"/>
      <c r="L109" s="13"/>
      <c r="M109" s="13"/>
    </row>
    <row r="110" spans="6:13" x14ac:dyDescent="0.2">
      <c r="F110" s="13"/>
      <c r="L110" s="13"/>
      <c r="M110" s="13"/>
    </row>
    <row r="111" spans="6:13" x14ac:dyDescent="0.2">
      <c r="F111" s="13"/>
      <c r="L111" s="13"/>
      <c r="M111" s="13"/>
    </row>
    <row r="112" spans="6:13" x14ac:dyDescent="0.2">
      <c r="F112" s="13"/>
      <c r="L112" s="13"/>
      <c r="M112" s="13"/>
    </row>
    <row r="113" spans="6:13" x14ac:dyDescent="0.2">
      <c r="F113" s="13"/>
      <c r="L113" s="13"/>
      <c r="M113" s="13"/>
    </row>
    <row r="114" spans="6:13" x14ac:dyDescent="0.2">
      <c r="F114" s="13"/>
      <c r="L114" s="13"/>
      <c r="M114" s="13"/>
    </row>
    <row r="115" spans="6:13" x14ac:dyDescent="0.2">
      <c r="F115" s="13"/>
      <c r="L115" s="13"/>
      <c r="M115" s="13"/>
    </row>
    <row r="116" spans="6:13" x14ac:dyDescent="0.2">
      <c r="F116" s="13"/>
      <c r="L116" s="13"/>
      <c r="M116" s="13"/>
    </row>
    <row r="117" spans="6:13" x14ac:dyDescent="0.2">
      <c r="F117" s="13"/>
      <c r="L117" s="13"/>
      <c r="M117" s="13"/>
    </row>
    <row r="118" spans="6:13" x14ac:dyDescent="0.2">
      <c r="F118" s="13"/>
      <c r="L118" s="13"/>
      <c r="M118" s="13"/>
    </row>
    <row r="119" spans="6:13" x14ac:dyDescent="0.2">
      <c r="F119" s="13"/>
      <c r="L119" s="13"/>
      <c r="M119" s="13"/>
    </row>
    <row r="120" spans="6:13" x14ac:dyDescent="0.2">
      <c r="F120" s="13"/>
      <c r="L120" s="13"/>
      <c r="M120" s="13"/>
    </row>
    <row r="121" spans="6:13" x14ac:dyDescent="0.2">
      <c r="F121" s="13"/>
      <c r="L121" s="13"/>
      <c r="M121" s="13"/>
    </row>
    <row r="122" spans="6:13" x14ac:dyDescent="0.2">
      <c r="F122" s="13"/>
      <c r="L122" s="13"/>
      <c r="M122" s="13"/>
    </row>
    <row r="123" spans="6:13" x14ac:dyDescent="0.2">
      <c r="F123" s="13"/>
      <c r="L123" s="13"/>
      <c r="M123" s="13"/>
    </row>
    <row r="124" spans="6:13" x14ac:dyDescent="0.2">
      <c r="F124" s="13"/>
      <c r="L124" s="13"/>
      <c r="M124" s="13"/>
    </row>
    <row r="125" spans="6:13" x14ac:dyDescent="0.2">
      <c r="F125" s="13"/>
      <c r="L125" s="13"/>
      <c r="M125" s="13"/>
    </row>
    <row r="126" spans="6:13" x14ac:dyDescent="0.2">
      <c r="F126" s="13"/>
      <c r="L126" s="13"/>
      <c r="M126" s="13"/>
    </row>
    <row r="127" spans="6:13" x14ac:dyDescent="0.2">
      <c r="F127" s="13"/>
      <c r="L127" s="13"/>
      <c r="M127" s="13"/>
    </row>
    <row r="128" spans="6:13" x14ac:dyDescent="0.2">
      <c r="F128" s="13"/>
      <c r="L128" s="13"/>
      <c r="M128" s="13"/>
    </row>
    <row r="129" spans="6:13" x14ac:dyDescent="0.2">
      <c r="F129" s="13"/>
      <c r="L129" s="13"/>
      <c r="M129" s="13"/>
    </row>
    <row r="130" spans="6:13" x14ac:dyDescent="0.2">
      <c r="F130" s="13"/>
      <c r="L130" s="13"/>
      <c r="M130" s="13"/>
    </row>
    <row r="131" spans="6:13" x14ac:dyDescent="0.2">
      <c r="F131" s="13"/>
      <c r="L131" s="13"/>
      <c r="M131" s="13"/>
    </row>
    <row r="132" spans="6:13" x14ac:dyDescent="0.2">
      <c r="F132" s="13"/>
      <c r="L132" s="13"/>
      <c r="M132" s="13"/>
    </row>
    <row r="133" spans="6:13" x14ac:dyDescent="0.2">
      <c r="F133" s="13"/>
      <c r="L133" s="13"/>
      <c r="M133" s="13"/>
    </row>
    <row r="134" spans="6:13" x14ac:dyDescent="0.2">
      <c r="F134" s="13"/>
      <c r="L134" s="13"/>
      <c r="M134" s="13"/>
    </row>
    <row r="135" spans="6:13" x14ac:dyDescent="0.2">
      <c r="F135" s="13"/>
      <c r="L135" s="13"/>
      <c r="M135" s="13"/>
    </row>
    <row r="136" spans="6:13" x14ac:dyDescent="0.2">
      <c r="F136" s="13"/>
      <c r="L136" s="13"/>
      <c r="M136" s="13"/>
    </row>
    <row r="137" spans="6:13" x14ac:dyDescent="0.2">
      <c r="F137" s="13"/>
      <c r="L137" s="13"/>
      <c r="M137" s="13"/>
    </row>
    <row r="138" spans="6:13" x14ac:dyDescent="0.2">
      <c r="F138" s="13"/>
      <c r="L138" s="13"/>
      <c r="M138" s="13"/>
    </row>
    <row r="139" spans="6:13" x14ac:dyDescent="0.2">
      <c r="F139" s="13"/>
      <c r="L139" s="13"/>
      <c r="M139" s="13"/>
    </row>
    <row r="140" spans="6:13" x14ac:dyDescent="0.2">
      <c r="F140" s="13"/>
      <c r="L140" s="13"/>
      <c r="M140" s="13"/>
    </row>
    <row r="141" spans="6:13" x14ac:dyDescent="0.2">
      <c r="F141" s="13"/>
      <c r="L141" s="13"/>
      <c r="M141" s="13"/>
    </row>
    <row r="142" spans="6:13" x14ac:dyDescent="0.2">
      <c r="F142" s="13"/>
      <c r="L142" s="13"/>
      <c r="M142" s="13"/>
    </row>
    <row r="143" spans="6:13" x14ac:dyDescent="0.2">
      <c r="F143" s="13"/>
      <c r="L143" s="13"/>
      <c r="M143" s="13"/>
    </row>
    <row r="144" spans="6:13" x14ac:dyDescent="0.2">
      <c r="F144" s="13"/>
      <c r="L144" s="13"/>
      <c r="M144" s="13"/>
    </row>
    <row r="145" spans="6:13" x14ac:dyDescent="0.2">
      <c r="F145" s="13"/>
      <c r="L145" s="13"/>
      <c r="M145" s="13"/>
    </row>
    <row r="146" spans="6:13" x14ac:dyDescent="0.2">
      <c r="F146" s="13"/>
      <c r="L146" s="13"/>
      <c r="M146" s="13"/>
    </row>
    <row r="147" spans="6:13" x14ac:dyDescent="0.2">
      <c r="F147" s="13"/>
      <c r="L147" s="13"/>
      <c r="M147" s="13"/>
    </row>
    <row r="148" spans="6:13" x14ac:dyDescent="0.2">
      <c r="F148" s="13"/>
      <c r="L148" s="13"/>
      <c r="M148" s="13"/>
    </row>
    <row r="149" spans="6:13" x14ac:dyDescent="0.2">
      <c r="F149" s="13"/>
      <c r="L149" s="13"/>
      <c r="M149" s="13"/>
    </row>
    <row r="150" spans="6:13" x14ac:dyDescent="0.2">
      <c r="F150" s="13"/>
      <c r="L150" s="13"/>
      <c r="M150" s="13"/>
    </row>
    <row r="151" spans="6:13" x14ac:dyDescent="0.2">
      <c r="F151" s="13"/>
      <c r="L151" s="13"/>
      <c r="M151" s="13"/>
    </row>
    <row r="152" spans="6:13" x14ac:dyDescent="0.2">
      <c r="F152" s="13"/>
      <c r="L152" s="13"/>
      <c r="M152" s="13"/>
    </row>
    <row r="153" spans="6:13" x14ac:dyDescent="0.2">
      <c r="F153" s="13"/>
      <c r="L153" s="13"/>
      <c r="M153" s="13"/>
    </row>
    <row r="154" spans="6:13" x14ac:dyDescent="0.2">
      <c r="F154" s="13"/>
      <c r="L154" s="13"/>
      <c r="M154" s="13"/>
    </row>
    <row r="155" spans="6:13" x14ac:dyDescent="0.2">
      <c r="F155" s="13"/>
      <c r="L155" s="13"/>
      <c r="M155" s="13"/>
    </row>
    <row r="156" spans="6:13" x14ac:dyDescent="0.2">
      <c r="F156" s="13"/>
      <c r="L156" s="13"/>
      <c r="M156" s="13"/>
    </row>
    <row r="157" spans="6:13" x14ac:dyDescent="0.2">
      <c r="F157" s="13"/>
      <c r="L157" s="13"/>
      <c r="M157" s="13"/>
    </row>
    <row r="158" spans="6:13" x14ac:dyDescent="0.2">
      <c r="F158" s="13"/>
      <c r="L158" s="13"/>
      <c r="M158" s="13"/>
    </row>
    <row r="159" spans="6:13" x14ac:dyDescent="0.2">
      <c r="F159" s="13"/>
      <c r="L159" s="13"/>
      <c r="M159" s="13"/>
    </row>
    <row r="160" spans="6:13" x14ac:dyDescent="0.2">
      <c r="F160" s="13"/>
      <c r="L160" s="13"/>
      <c r="M160" s="13"/>
    </row>
    <row r="161" spans="6:13" x14ac:dyDescent="0.2">
      <c r="F161" s="13"/>
      <c r="L161" s="13"/>
      <c r="M161" s="13"/>
    </row>
    <row r="162" spans="6:13" x14ac:dyDescent="0.2">
      <c r="F162" s="13"/>
      <c r="L162" s="13"/>
      <c r="M162" s="13"/>
    </row>
    <row r="163" spans="6:13" x14ac:dyDescent="0.2">
      <c r="F163" s="13"/>
      <c r="L163" s="13"/>
      <c r="M163" s="13"/>
    </row>
    <row r="164" spans="6:13" x14ac:dyDescent="0.2">
      <c r="F164" s="13"/>
      <c r="L164" s="13"/>
      <c r="M164" s="13"/>
    </row>
    <row r="165" spans="6:13" x14ac:dyDescent="0.2">
      <c r="F165" s="13"/>
      <c r="L165" s="13"/>
      <c r="M165" s="13"/>
    </row>
    <row r="166" spans="6:13" x14ac:dyDescent="0.2">
      <c r="F166" s="13"/>
      <c r="L166" s="13"/>
      <c r="M166" s="13"/>
    </row>
    <row r="167" spans="6:13" x14ac:dyDescent="0.2">
      <c r="F167" s="13"/>
      <c r="L167" s="13"/>
      <c r="M167" s="13"/>
    </row>
    <row r="168" spans="6:13" x14ac:dyDescent="0.2">
      <c r="F168" s="13"/>
      <c r="L168" s="13"/>
      <c r="M168" s="13"/>
    </row>
    <row r="169" spans="6:13" x14ac:dyDescent="0.2">
      <c r="F169" s="13"/>
      <c r="L169" s="13"/>
      <c r="M169" s="13"/>
    </row>
    <row r="170" spans="6:13" x14ac:dyDescent="0.2">
      <c r="F170" s="13"/>
      <c r="L170" s="13"/>
      <c r="M170" s="13"/>
    </row>
    <row r="171" spans="6:13" x14ac:dyDescent="0.2">
      <c r="F171" s="13"/>
      <c r="L171" s="13"/>
      <c r="M171" s="13"/>
    </row>
    <row r="172" spans="6:13" x14ac:dyDescent="0.2">
      <c r="F172" s="13"/>
      <c r="L172" s="13"/>
      <c r="M172" s="13"/>
    </row>
    <row r="173" spans="6:13" x14ac:dyDescent="0.2">
      <c r="F173" s="13"/>
      <c r="L173" s="13"/>
      <c r="M173" s="13"/>
    </row>
    <row r="174" spans="6:13" x14ac:dyDescent="0.2">
      <c r="F174" s="13"/>
      <c r="L174" s="13"/>
      <c r="M174" s="13"/>
    </row>
    <row r="175" spans="6:13" x14ac:dyDescent="0.2">
      <c r="F175" s="13"/>
      <c r="L175" s="13"/>
      <c r="M175" s="13"/>
    </row>
    <row r="176" spans="6:13" x14ac:dyDescent="0.2">
      <c r="F176" s="13"/>
      <c r="L176" s="13"/>
      <c r="M176" s="13"/>
    </row>
    <row r="177" spans="6:13" x14ac:dyDescent="0.2">
      <c r="F177" s="13"/>
      <c r="L177" s="13"/>
      <c r="M177" s="13"/>
    </row>
    <row r="178" spans="6:13" x14ac:dyDescent="0.2">
      <c r="F178" s="13"/>
      <c r="L178" s="13"/>
      <c r="M178" s="13"/>
    </row>
    <row r="179" spans="6:13" x14ac:dyDescent="0.2">
      <c r="F179" s="13"/>
      <c r="L179" s="13"/>
      <c r="M179" s="13"/>
    </row>
    <row r="180" spans="6:13" x14ac:dyDescent="0.2">
      <c r="F180" s="13"/>
      <c r="L180" s="13"/>
      <c r="M180" s="13"/>
    </row>
    <row r="181" spans="6:13" x14ac:dyDescent="0.2">
      <c r="F181" s="13"/>
      <c r="L181" s="13"/>
      <c r="M181" s="13"/>
    </row>
    <row r="182" spans="6:13" x14ac:dyDescent="0.2">
      <c r="F182" s="13"/>
      <c r="L182" s="13"/>
      <c r="M182" s="13"/>
    </row>
    <row r="183" spans="6:13" x14ac:dyDescent="0.2">
      <c r="F183" s="13"/>
      <c r="L183" s="13"/>
      <c r="M183" s="13"/>
    </row>
    <row r="184" spans="6:13" x14ac:dyDescent="0.2">
      <c r="F184" s="13"/>
      <c r="L184" s="13"/>
      <c r="M184" s="13"/>
    </row>
    <row r="185" spans="6:13" x14ac:dyDescent="0.2">
      <c r="F185" s="13"/>
      <c r="L185" s="13"/>
      <c r="M185" s="13"/>
    </row>
    <row r="186" spans="6:13" x14ac:dyDescent="0.2">
      <c r="F186" s="13"/>
      <c r="L186" s="13"/>
      <c r="M186" s="13"/>
    </row>
    <row r="187" spans="6:13" x14ac:dyDescent="0.2">
      <c r="F187" s="13"/>
      <c r="L187" s="13"/>
      <c r="M187" s="13"/>
    </row>
    <row r="188" spans="6:13" x14ac:dyDescent="0.2">
      <c r="F188" s="13"/>
      <c r="L188" s="13"/>
      <c r="M188" s="13"/>
    </row>
    <row r="189" spans="6:13" x14ac:dyDescent="0.2">
      <c r="F189" s="13"/>
      <c r="L189" s="13"/>
      <c r="M189" s="13"/>
    </row>
    <row r="190" spans="6:13" x14ac:dyDescent="0.2">
      <c r="F190" s="13"/>
      <c r="L190" s="13"/>
      <c r="M190" s="13"/>
    </row>
    <row r="191" spans="6:13" x14ac:dyDescent="0.2">
      <c r="F191" s="13"/>
      <c r="L191" s="13"/>
      <c r="M191" s="13"/>
    </row>
    <row r="192" spans="6:13" x14ac:dyDescent="0.2">
      <c r="F192" s="13"/>
      <c r="L192" s="13"/>
      <c r="M192" s="13"/>
    </row>
    <row r="193" spans="6:13" x14ac:dyDescent="0.2">
      <c r="F193" s="13"/>
      <c r="L193" s="13"/>
      <c r="M193" s="13"/>
    </row>
    <row r="194" spans="6:13" x14ac:dyDescent="0.2">
      <c r="F194" s="13"/>
      <c r="L194" s="13"/>
      <c r="M194" s="13"/>
    </row>
    <row r="195" spans="6:13" x14ac:dyDescent="0.2">
      <c r="F195" s="13"/>
      <c r="L195" s="13"/>
      <c r="M195" s="13"/>
    </row>
    <row r="196" spans="6:13" x14ac:dyDescent="0.2">
      <c r="F196" s="13"/>
      <c r="L196" s="13"/>
      <c r="M196" s="13"/>
    </row>
    <row r="197" spans="6:13" x14ac:dyDescent="0.2">
      <c r="F197" s="13"/>
      <c r="L197" s="13"/>
      <c r="M197" s="13"/>
    </row>
    <row r="198" spans="6:13" x14ac:dyDescent="0.2">
      <c r="F198" s="13"/>
      <c r="L198" s="13"/>
      <c r="M198" s="13"/>
    </row>
    <row r="199" spans="6:13" x14ac:dyDescent="0.2">
      <c r="F199" s="13"/>
      <c r="L199" s="13"/>
      <c r="M199" s="13"/>
    </row>
    <row r="200" spans="6:13" x14ac:dyDescent="0.2">
      <c r="F200" s="13"/>
      <c r="L200" s="13"/>
      <c r="M200" s="13"/>
    </row>
    <row r="201" spans="6:13" x14ac:dyDescent="0.2">
      <c r="F201" s="13"/>
      <c r="L201" s="13"/>
      <c r="M201" s="13"/>
    </row>
    <row r="202" spans="6:13" x14ac:dyDescent="0.2">
      <c r="F202" s="13"/>
      <c r="L202" s="13"/>
      <c r="M202" s="13"/>
    </row>
    <row r="203" spans="6:13" x14ac:dyDescent="0.2">
      <c r="F203" s="13"/>
      <c r="L203" s="13"/>
      <c r="M203" s="13"/>
    </row>
    <row r="204" spans="6:13" x14ac:dyDescent="0.2">
      <c r="F204" s="13"/>
      <c r="L204" s="13"/>
      <c r="M204" s="13"/>
    </row>
    <row r="205" spans="6:13" x14ac:dyDescent="0.2">
      <c r="F205" s="13"/>
      <c r="L205" s="13"/>
      <c r="M205" s="13"/>
    </row>
    <row r="206" spans="6:13" x14ac:dyDescent="0.2">
      <c r="F206" s="13"/>
      <c r="L206" s="13"/>
      <c r="M206" s="13"/>
    </row>
    <row r="207" spans="6:13" x14ac:dyDescent="0.2">
      <c r="F207" s="13"/>
      <c r="L207" s="13"/>
      <c r="M207" s="13"/>
    </row>
    <row r="208" spans="6:13" x14ac:dyDescent="0.2">
      <c r="F208" s="13"/>
      <c r="L208" s="13"/>
      <c r="M208" s="13"/>
    </row>
    <row r="209" spans="6:13" x14ac:dyDescent="0.2">
      <c r="F209" s="13"/>
      <c r="L209" s="13"/>
      <c r="M209" s="13"/>
    </row>
    <row r="210" spans="6:13" x14ac:dyDescent="0.2">
      <c r="F210" s="13"/>
      <c r="L210" s="13"/>
      <c r="M210" s="13"/>
    </row>
    <row r="211" spans="6:13" x14ac:dyDescent="0.2">
      <c r="F211" s="13"/>
      <c r="L211" s="13"/>
      <c r="M211" s="13"/>
    </row>
    <row r="212" spans="6:13" x14ac:dyDescent="0.2">
      <c r="F212" s="13"/>
      <c r="L212" s="13"/>
      <c r="M212" s="13"/>
    </row>
    <row r="213" spans="6:13" x14ac:dyDescent="0.2">
      <c r="F213" s="13"/>
      <c r="L213" s="13"/>
      <c r="M213" s="13"/>
    </row>
    <row r="214" spans="6:13" x14ac:dyDescent="0.2">
      <c r="F214" s="13"/>
      <c r="L214" s="13"/>
      <c r="M214" s="13"/>
    </row>
    <row r="215" spans="6:13" x14ac:dyDescent="0.2">
      <c r="F215" s="13"/>
      <c r="L215" s="13"/>
      <c r="M215" s="13"/>
    </row>
    <row r="216" spans="6:13" x14ac:dyDescent="0.2">
      <c r="F216" s="13"/>
      <c r="L216" s="13"/>
      <c r="M216" s="13"/>
    </row>
    <row r="217" spans="6:13" x14ac:dyDescent="0.2">
      <c r="F217" s="13"/>
      <c r="L217" s="13"/>
      <c r="M217" s="13"/>
    </row>
    <row r="218" spans="6:13" x14ac:dyDescent="0.2">
      <c r="F218" s="13"/>
      <c r="L218" s="13"/>
      <c r="M218" s="13"/>
    </row>
    <row r="219" spans="6:13" x14ac:dyDescent="0.2">
      <c r="F219" s="13"/>
      <c r="L219" s="13"/>
      <c r="M219" s="13"/>
    </row>
    <row r="220" spans="6:13" x14ac:dyDescent="0.2">
      <c r="F220" s="13"/>
      <c r="L220" s="13"/>
      <c r="M220" s="13"/>
    </row>
    <row r="221" spans="6:13" x14ac:dyDescent="0.2">
      <c r="F221" s="13"/>
      <c r="L221" s="13"/>
      <c r="M221" s="13"/>
    </row>
    <row r="222" spans="6:13" x14ac:dyDescent="0.2">
      <c r="F222" s="13"/>
      <c r="L222" s="13"/>
      <c r="M222" s="13"/>
    </row>
    <row r="223" spans="6:13" x14ac:dyDescent="0.2">
      <c r="F223" s="13"/>
      <c r="L223" s="13"/>
      <c r="M223" s="13"/>
    </row>
    <row r="224" spans="6:13" x14ac:dyDescent="0.2">
      <c r="F224" s="13"/>
      <c r="L224" s="13"/>
      <c r="M224" s="13"/>
    </row>
    <row r="225" spans="6:13" x14ac:dyDescent="0.2">
      <c r="F225" s="13"/>
      <c r="L225" s="13"/>
      <c r="M225" s="13"/>
    </row>
    <row r="226" spans="6:13" x14ac:dyDescent="0.2">
      <c r="F226" s="13"/>
      <c r="L226" s="13"/>
      <c r="M226" s="13"/>
    </row>
    <row r="227" spans="6:13" x14ac:dyDescent="0.2">
      <c r="F227" s="13"/>
      <c r="L227" s="13"/>
      <c r="M227" s="13"/>
    </row>
    <row r="228" spans="6:13" x14ac:dyDescent="0.2">
      <c r="F228" s="13"/>
      <c r="L228" s="13"/>
      <c r="M228" s="13"/>
    </row>
    <row r="229" spans="6:13" x14ac:dyDescent="0.2">
      <c r="F229" s="13"/>
      <c r="L229" s="13"/>
      <c r="M229" s="13"/>
    </row>
    <row r="230" spans="6:13" x14ac:dyDescent="0.2">
      <c r="F230" s="13"/>
      <c r="L230" s="13"/>
      <c r="M230" s="13"/>
    </row>
    <row r="231" spans="6:13" x14ac:dyDescent="0.2">
      <c r="F231" s="13"/>
      <c r="L231" s="13"/>
      <c r="M231" s="13"/>
    </row>
    <row r="232" spans="6:13" x14ac:dyDescent="0.2">
      <c r="F232" s="13"/>
      <c r="L232" s="13"/>
      <c r="M232" s="13"/>
    </row>
    <row r="233" spans="6:13" x14ac:dyDescent="0.2">
      <c r="F233" s="13"/>
      <c r="L233" s="13"/>
      <c r="M233" s="13"/>
    </row>
    <row r="234" spans="6:13" x14ac:dyDescent="0.2">
      <c r="F234" s="13"/>
      <c r="L234" s="13"/>
      <c r="M234" s="13"/>
    </row>
    <row r="235" spans="6:13" x14ac:dyDescent="0.2">
      <c r="F235" s="13"/>
      <c r="L235" s="13"/>
      <c r="M235" s="13"/>
    </row>
    <row r="236" spans="6:13" x14ac:dyDescent="0.2">
      <c r="F236" s="13"/>
      <c r="L236" s="13"/>
      <c r="M236" s="13"/>
    </row>
    <row r="237" spans="6:13" x14ac:dyDescent="0.2">
      <c r="F237" s="13"/>
      <c r="L237" s="13"/>
      <c r="M237" s="13"/>
    </row>
    <row r="238" spans="6:13" x14ac:dyDescent="0.2">
      <c r="F238" s="13"/>
      <c r="L238" s="13"/>
      <c r="M238" s="13"/>
    </row>
    <row r="239" spans="6:13" x14ac:dyDescent="0.2">
      <c r="F239" s="13"/>
      <c r="L239" s="13"/>
      <c r="M239" s="13"/>
    </row>
    <row r="240" spans="6:13" x14ac:dyDescent="0.2">
      <c r="F240" s="13"/>
      <c r="L240" s="13"/>
      <c r="M240" s="13"/>
    </row>
    <row r="241" spans="6:13" x14ac:dyDescent="0.2">
      <c r="F241" s="13"/>
      <c r="L241" s="13"/>
      <c r="M241" s="13"/>
    </row>
    <row r="242" spans="6:13" x14ac:dyDescent="0.2">
      <c r="F242" s="13"/>
      <c r="L242" s="13"/>
      <c r="M242" s="13"/>
    </row>
    <row r="243" spans="6:13" x14ac:dyDescent="0.2">
      <c r="F243" s="13"/>
      <c r="L243" s="13"/>
      <c r="M243" s="13"/>
    </row>
    <row r="244" spans="6:13" x14ac:dyDescent="0.2">
      <c r="F244" s="13"/>
      <c r="L244" s="13"/>
      <c r="M244" s="13"/>
    </row>
    <row r="245" spans="6:13" x14ac:dyDescent="0.2">
      <c r="F245" s="13"/>
      <c r="L245" s="13"/>
      <c r="M245" s="13"/>
    </row>
    <row r="246" spans="6:13" x14ac:dyDescent="0.2">
      <c r="F246" s="13"/>
      <c r="L246" s="13"/>
      <c r="M246" s="13"/>
    </row>
    <row r="247" spans="6:13" x14ac:dyDescent="0.2">
      <c r="F247" s="13"/>
      <c r="L247" s="13"/>
      <c r="M247" s="13"/>
    </row>
    <row r="248" spans="6:13" x14ac:dyDescent="0.2">
      <c r="F248" s="13"/>
      <c r="L248" s="13"/>
      <c r="M248" s="13"/>
    </row>
    <row r="249" spans="6:13" x14ac:dyDescent="0.2">
      <c r="F249" s="13"/>
      <c r="L249" s="13"/>
      <c r="M249" s="13"/>
    </row>
    <row r="250" spans="6:13" x14ac:dyDescent="0.2">
      <c r="F250" s="13"/>
      <c r="L250" s="13"/>
      <c r="M250" s="13"/>
    </row>
    <row r="251" spans="6:13" x14ac:dyDescent="0.2">
      <c r="F251" s="13"/>
      <c r="L251" s="13"/>
      <c r="M251" s="13"/>
    </row>
    <row r="252" spans="6:13" x14ac:dyDescent="0.2">
      <c r="F252" s="13"/>
      <c r="L252" s="13"/>
      <c r="M252" s="13"/>
    </row>
    <row r="253" spans="6:13" x14ac:dyDescent="0.2">
      <c r="F253" s="13"/>
      <c r="L253" s="13"/>
      <c r="M253" s="13"/>
    </row>
    <row r="254" spans="6:13" x14ac:dyDescent="0.2">
      <c r="F254" s="13"/>
      <c r="L254" s="13"/>
      <c r="M254" s="13"/>
    </row>
    <row r="255" spans="6:13" x14ac:dyDescent="0.2">
      <c r="F255" s="13"/>
      <c r="L255" s="13"/>
      <c r="M255" s="13"/>
    </row>
    <row r="256" spans="6:13" x14ac:dyDescent="0.2">
      <c r="F256" s="13"/>
      <c r="L256" s="13"/>
      <c r="M256" s="13"/>
    </row>
    <row r="257" spans="6:13" x14ac:dyDescent="0.2">
      <c r="F257" s="13"/>
      <c r="L257" s="13"/>
      <c r="M257" s="13"/>
    </row>
    <row r="258" spans="6:13" x14ac:dyDescent="0.2">
      <c r="F258" s="13"/>
      <c r="L258" s="13"/>
      <c r="M258" s="13"/>
    </row>
    <row r="259" spans="6:13" x14ac:dyDescent="0.2">
      <c r="F259" s="13"/>
      <c r="L259" s="13"/>
      <c r="M259" s="13"/>
    </row>
    <row r="260" spans="6:13" x14ac:dyDescent="0.2">
      <c r="F260" s="13"/>
      <c r="L260" s="13"/>
      <c r="M260" s="13"/>
    </row>
    <row r="261" spans="6:13" x14ac:dyDescent="0.2">
      <c r="F261" s="13"/>
      <c r="L261" s="13"/>
      <c r="M261" s="13"/>
    </row>
    <row r="262" spans="6:13" x14ac:dyDescent="0.2">
      <c r="F262" s="13"/>
      <c r="L262" s="13"/>
      <c r="M262" s="13"/>
    </row>
    <row r="263" spans="6:13" x14ac:dyDescent="0.2">
      <c r="F263" s="13"/>
      <c r="L263" s="13"/>
      <c r="M263" s="13"/>
    </row>
    <row r="264" spans="6:13" x14ac:dyDescent="0.2">
      <c r="F264" s="13"/>
      <c r="L264" s="13"/>
      <c r="M264" s="13"/>
    </row>
    <row r="265" spans="6:13" x14ac:dyDescent="0.2">
      <c r="F265" s="13"/>
      <c r="L265" s="13"/>
      <c r="M265" s="13"/>
    </row>
    <row r="266" spans="6:13" x14ac:dyDescent="0.2">
      <c r="F266" s="13"/>
      <c r="L266" s="13"/>
      <c r="M266" s="13"/>
    </row>
    <row r="267" spans="6:13" x14ac:dyDescent="0.2">
      <c r="F267" s="13"/>
      <c r="L267" s="13"/>
      <c r="M267" s="13"/>
    </row>
    <row r="268" spans="6:13" x14ac:dyDescent="0.2">
      <c r="F268" s="13"/>
      <c r="L268" s="13"/>
      <c r="M268" s="13"/>
    </row>
    <row r="269" spans="6:13" x14ac:dyDescent="0.2">
      <c r="F269" s="13"/>
      <c r="L269" s="13"/>
      <c r="M269" s="13"/>
    </row>
    <row r="270" spans="6:13" x14ac:dyDescent="0.2">
      <c r="F270" s="13"/>
      <c r="L270" s="13"/>
      <c r="M270" s="13"/>
    </row>
    <row r="271" spans="6:13" x14ac:dyDescent="0.2">
      <c r="F271" s="13"/>
      <c r="L271" s="13"/>
      <c r="M271" s="13"/>
    </row>
    <row r="272" spans="6:13" x14ac:dyDescent="0.2">
      <c r="F272" s="13"/>
      <c r="L272" s="13"/>
      <c r="M272" s="13"/>
    </row>
    <row r="273" spans="6:13" x14ac:dyDescent="0.2">
      <c r="F273" s="13"/>
      <c r="L273" s="13"/>
      <c r="M273" s="13"/>
    </row>
    <row r="274" spans="6:13" x14ac:dyDescent="0.2">
      <c r="F274" s="13"/>
      <c r="L274" s="13"/>
      <c r="M274" s="13"/>
    </row>
    <row r="275" spans="6:13" x14ac:dyDescent="0.2">
      <c r="F275" s="13"/>
      <c r="L275" s="13"/>
      <c r="M275" s="13"/>
    </row>
    <row r="276" spans="6:13" x14ac:dyDescent="0.2">
      <c r="F276" s="13"/>
      <c r="L276" s="13"/>
      <c r="M276" s="13"/>
    </row>
    <row r="277" spans="6:13" x14ac:dyDescent="0.2">
      <c r="F277" s="13"/>
      <c r="L277" s="13"/>
      <c r="M277" s="13"/>
    </row>
    <row r="278" spans="6:13" x14ac:dyDescent="0.2">
      <c r="F278" s="13"/>
      <c r="L278" s="13"/>
      <c r="M278" s="13"/>
    </row>
    <row r="279" spans="6:13" x14ac:dyDescent="0.2">
      <c r="F279" s="13"/>
      <c r="L279" s="13"/>
      <c r="M279" s="13"/>
    </row>
    <row r="280" spans="6:13" x14ac:dyDescent="0.2">
      <c r="F280" s="13"/>
      <c r="L280" s="13"/>
      <c r="M280" s="13"/>
    </row>
    <row r="281" spans="6:13" x14ac:dyDescent="0.2">
      <c r="F281" s="13"/>
      <c r="L281" s="13"/>
      <c r="M281" s="13"/>
    </row>
    <row r="282" spans="6:13" x14ac:dyDescent="0.2">
      <c r="F282" s="13"/>
      <c r="L282" s="13"/>
      <c r="M282" s="13"/>
    </row>
    <row r="283" spans="6:13" x14ac:dyDescent="0.2">
      <c r="F283" s="13"/>
      <c r="L283" s="13"/>
      <c r="M283" s="13"/>
    </row>
    <row r="284" spans="6:13" x14ac:dyDescent="0.2">
      <c r="F284" s="13"/>
      <c r="L284" s="13"/>
      <c r="M284" s="13"/>
    </row>
    <row r="285" spans="6:13" x14ac:dyDescent="0.2">
      <c r="F285" s="13"/>
      <c r="L285" s="13"/>
      <c r="M285" s="13"/>
    </row>
    <row r="286" spans="6:13" x14ac:dyDescent="0.2">
      <c r="F286" s="13"/>
      <c r="L286" s="13"/>
      <c r="M286" s="13"/>
    </row>
    <row r="287" spans="6:13" x14ac:dyDescent="0.2">
      <c r="F287" s="13"/>
      <c r="L287" s="13"/>
      <c r="M287" s="13"/>
    </row>
    <row r="288" spans="6:13" x14ac:dyDescent="0.2">
      <c r="F288" s="13"/>
      <c r="L288" s="13"/>
      <c r="M288" s="13"/>
    </row>
    <row r="289" spans="6:13" x14ac:dyDescent="0.2">
      <c r="F289" s="13"/>
      <c r="L289" s="13"/>
      <c r="M289" s="13"/>
    </row>
    <row r="290" spans="6:13" x14ac:dyDescent="0.2">
      <c r="F290" s="13"/>
      <c r="L290" s="13"/>
      <c r="M290" s="13"/>
    </row>
    <row r="291" spans="6:13" x14ac:dyDescent="0.2">
      <c r="F291" s="13"/>
      <c r="L291" s="13"/>
      <c r="M291" s="13"/>
    </row>
    <row r="292" spans="6:13" x14ac:dyDescent="0.2">
      <c r="F292" s="13"/>
      <c r="L292" s="13"/>
      <c r="M292" s="13"/>
    </row>
    <row r="293" spans="6:13" x14ac:dyDescent="0.2">
      <c r="F293" s="13"/>
      <c r="L293" s="13"/>
      <c r="M293" s="13"/>
    </row>
    <row r="294" spans="6:13" x14ac:dyDescent="0.2">
      <c r="F294" s="13"/>
      <c r="L294" s="13"/>
      <c r="M294" s="13"/>
    </row>
    <row r="295" spans="6:13" x14ac:dyDescent="0.2">
      <c r="F295" s="13"/>
      <c r="L295" s="13"/>
      <c r="M295" s="13"/>
    </row>
    <row r="296" spans="6:13" x14ac:dyDescent="0.2">
      <c r="F296" s="13"/>
      <c r="L296" s="13"/>
      <c r="M296" s="13"/>
    </row>
    <row r="297" spans="6:13" x14ac:dyDescent="0.2">
      <c r="F297" s="13"/>
      <c r="L297" s="13"/>
      <c r="M297" s="13"/>
    </row>
    <row r="298" spans="6:13" x14ac:dyDescent="0.2">
      <c r="F298" s="13"/>
      <c r="L298" s="13"/>
      <c r="M298" s="13"/>
    </row>
    <row r="299" spans="6:13" x14ac:dyDescent="0.2">
      <c r="F299" s="13"/>
      <c r="L299" s="13"/>
      <c r="M299" s="13"/>
    </row>
    <row r="300" spans="6:13" x14ac:dyDescent="0.2">
      <c r="F300" s="13"/>
      <c r="L300" s="13"/>
      <c r="M300" s="13"/>
    </row>
    <row r="301" spans="6:13" x14ac:dyDescent="0.2">
      <c r="F301" s="13"/>
      <c r="L301" s="13"/>
      <c r="M301" s="13"/>
    </row>
    <row r="302" spans="6:13" x14ac:dyDescent="0.2">
      <c r="F302" s="13"/>
      <c r="L302" s="13"/>
      <c r="M302" s="13"/>
    </row>
    <row r="303" spans="6:13" x14ac:dyDescent="0.2">
      <c r="F303" s="13"/>
      <c r="L303" s="13"/>
      <c r="M303" s="13"/>
    </row>
    <row r="304" spans="6:13" x14ac:dyDescent="0.2">
      <c r="F304" s="13"/>
      <c r="L304" s="13"/>
      <c r="M304" s="13"/>
    </row>
    <row r="305" spans="6:13" x14ac:dyDescent="0.2">
      <c r="F305" s="13"/>
      <c r="L305" s="13"/>
      <c r="M305" s="13"/>
    </row>
    <row r="306" spans="6:13" x14ac:dyDescent="0.2">
      <c r="F306" s="13"/>
      <c r="L306" s="13"/>
      <c r="M306" s="13"/>
    </row>
    <row r="307" spans="6:13" x14ac:dyDescent="0.2">
      <c r="F307" s="13"/>
      <c r="L307" s="13"/>
      <c r="M307" s="13"/>
    </row>
    <row r="308" spans="6:13" x14ac:dyDescent="0.2">
      <c r="F308" s="13"/>
      <c r="L308" s="13"/>
      <c r="M308" s="13"/>
    </row>
    <row r="309" spans="6:13" x14ac:dyDescent="0.2">
      <c r="F309" s="13"/>
      <c r="L309" s="13"/>
      <c r="M309" s="13"/>
    </row>
    <row r="310" spans="6:13" x14ac:dyDescent="0.2">
      <c r="F310" s="13"/>
      <c r="L310" s="13"/>
      <c r="M310" s="13"/>
    </row>
    <row r="311" spans="6:13" x14ac:dyDescent="0.2">
      <c r="F311" s="13"/>
      <c r="L311" s="13"/>
      <c r="M311" s="13"/>
    </row>
    <row r="312" spans="6:13" x14ac:dyDescent="0.2">
      <c r="F312" s="13"/>
      <c r="L312" s="13"/>
      <c r="M312" s="13"/>
    </row>
    <row r="313" spans="6:13" x14ac:dyDescent="0.2">
      <c r="F313" s="13"/>
      <c r="L313" s="13"/>
      <c r="M313" s="13"/>
    </row>
    <row r="314" spans="6:13" x14ac:dyDescent="0.2">
      <c r="F314" s="13"/>
      <c r="L314" s="13"/>
      <c r="M314" s="13"/>
    </row>
    <row r="315" spans="6:13" x14ac:dyDescent="0.2">
      <c r="F315" s="13"/>
      <c r="L315" s="13"/>
      <c r="M315" s="13"/>
    </row>
    <row r="316" spans="6:13" x14ac:dyDescent="0.2">
      <c r="F316" s="13"/>
      <c r="L316" s="13"/>
      <c r="M316" s="13"/>
    </row>
    <row r="317" spans="6:13" x14ac:dyDescent="0.2">
      <c r="F317" s="13"/>
      <c r="L317" s="13"/>
      <c r="M317" s="13"/>
    </row>
    <row r="318" spans="6:13" x14ac:dyDescent="0.2">
      <c r="F318" s="13"/>
      <c r="L318" s="13"/>
      <c r="M318" s="13"/>
    </row>
    <row r="319" spans="6:13" x14ac:dyDescent="0.2">
      <c r="F319" s="13"/>
      <c r="L319" s="13"/>
      <c r="M319" s="13"/>
    </row>
    <row r="320" spans="6:13" x14ac:dyDescent="0.2">
      <c r="F320" s="13"/>
      <c r="L320" s="13"/>
      <c r="M320" s="13"/>
    </row>
    <row r="321" spans="6:13" x14ac:dyDescent="0.2">
      <c r="F321" s="13"/>
      <c r="L321" s="13"/>
      <c r="M321" s="13"/>
    </row>
    <row r="322" spans="6:13" x14ac:dyDescent="0.2">
      <c r="F322" s="13"/>
      <c r="L322" s="13"/>
      <c r="M322" s="13"/>
    </row>
    <row r="323" spans="6:13" x14ac:dyDescent="0.2">
      <c r="F323" s="13"/>
      <c r="L323" s="13"/>
      <c r="M323" s="13"/>
    </row>
    <row r="324" spans="6:13" x14ac:dyDescent="0.2">
      <c r="F324" s="13"/>
      <c r="L324" s="13"/>
      <c r="M324" s="13"/>
    </row>
    <row r="325" spans="6:13" x14ac:dyDescent="0.2">
      <c r="F325" s="13"/>
      <c r="L325" s="13"/>
      <c r="M325" s="13"/>
    </row>
    <row r="326" spans="6:13" x14ac:dyDescent="0.2">
      <c r="F326" s="13"/>
      <c r="L326" s="13"/>
      <c r="M326" s="13"/>
    </row>
    <row r="327" spans="6:13" x14ac:dyDescent="0.2">
      <c r="F327" s="13"/>
      <c r="L327" s="13"/>
      <c r="M327" s="13"/>
    </row>
    <row r="328" spans="6:13" x14ac:dyDescent="0.2">
      <c r="F328" s="13"/>
      <c r="L328" s="13"/>
      <c r="M328" s="13"/>
    </row>
    <row r="329" spans="6:13" x14ac:dyDescent="0.2">
      <c r="F329" s="13"/>
      <c r="L329" s="13"/>
      <c r="M329" s="13"/>
    </row>
    <row r="330" spans="6:13" x14ac:dyDescent="0.2">
      <c r="F330" s="13"/>
      <c r="L330" s="13"/>
      <c r="M330" s="13"/>
    </row>
    <row r="331" spans="6:13" x14ac:dyDescent="0.2">
      <c r="F331" s="13"/>
      <c r="L331" s="13"/>
      <c r="M331" s="13"/>
    </row>
    <row r="332" spans="6:13" x14ac:dyDescent="0.2">
      <c r="F332" s="13"/>
      <c r="L332" s="13"/>
      <c r="M332" s="13"/>
    </row>
    <row r="333" spans="6:13" x14ac:dyDescent="0.2">
      <c r="F333" s="13"/>
      <c r="L333" s="13"/>
      <c r="M333" s="13"/>
    </row>
    <row r="334" spans="6:13" x14ac:dyDescent="0.2">
      <c r="F334" s="13"/>
      <c r="L334" s="13"/>
      <c r="M334" s="13"/>
    </row>
    <row r="335" spans="6:13" x14ac:dyDescent="0.2">
      <c r="F335" s="13"/>
      <c r="L335" s="13"/>
      <c r="M335" s="13"/>
    </row>
    <row r="336" spans="6:13" x14ac:dyDescent="0.2">
      <c r="F336" s="13"/>
      <c r="L336" s="13"/>
      <c r="M336" s="13"/>
    </row>
    <row r="337" spans="6:13" x14ac:dyDescent="0.2">
      <c r="F337" s="13"/>
      <c r="L337" s="13"/>
      <c r="M337" s="13"/>
    </row>
    <row r="338" spans="6:13" x14ac:dyDescent="0.2">
      <c r="F338" s="13"/>
      <c r="L338" s="13"/>
      <c r="M338" s="13"/>
    </row>
    <row r="339" spans="6:13" x14ac:dyDescent="0.2">
      <c r="F339" s="13"/>
      <c r="L339" s="13"/>
      <c r="M339" s="13"/>
    </row>
    <row r="340" spans="6:13" x14ac:dyDescent="0.2">
      <c r="F340" s="13"/>
      <c r="L340" s="13"/>
      <c r="M340" s="13"/>
    </row>
    <row r="341" spans="6:13" x14ac:dyDescent="0.2">
      <c r="F341" s="13"/>
      <c r="L341" s="13"/>
      <c r="M341" s="13"/>
    </row>
    <row r="342" spans="6:13" x14ac:dyDescent="0.2">
      <c r="F342" s="13"/>
      <c r="L342" s="13"/>
      <c r="M342" s="13"/>
    </row>
    <row r="343" spans="6:13" x14ac:dyDescent="0.2">
      <c r="F343" s="13"/>
      <c r="L343" s="13"/>
      <c r="M343" s="13"/>
    </row>
    <row r="344" spans="6:13" x14ac:dyDescent="0.2">
      <c r="F344" s="13"/>
      <c r="L344" s="13"/>
      <c r="M344" s="13"/>
    </row>
    <row r="345" spans="6:13" x14ac:dyDescent="0.2">
      <c r="F345" s="13"/>
      <c r="L345" s="13"/>
      <c r="M345" s="13"/>
    </row>
    <row r="346" spans="6:13" x14ac:dyDescent="0.2">
      <c r="F346" s="13"/>
      <c r="L346" s="13"/>
      <c r="M346" s="13"/>
    </row>
    <row r="347" spans="6:13" x14ac:dyDescent="0.2">
      <c r="F347" s="13"/>
      <c r="L347" s="13"/>
      <c r="M347" s="13"/>
    </row>
    <row r="348" spans="6:13" x14ac:dyDescent="0.2">
      <c r="F348" s="13"/>
      <c r="L348" s="13"/>
      <c r="M348" s="13"/>
    </row>
    <row r="349" spans="6:13" x14ac:dyDescent="0.2">
      <c r="F349" s="13"/>
      <c r="L349" s="13"/>
      <c r="M349" s="13"/>
    </row>
    <row r="350" spans="6:13" x14ac:dyDescent="0.2">
      <c r="F350" s="13"/>
      <c r="L350" s="13"/>
      <c r="M350" s="13"/>
    </row>
    <row r="351" spans="6:13" x14ac:dyDescent="0.2">
      <c r="F351" s="13"/>
      <c r="L351" s="13"/>
      <c r="M351" s="13"/>
    </row>
    <row r="352" spans="6:13" x14ac:dyDescent="0.2">
      <c r="F352" s="13"/>
      <c r="L352" s="13"/>
      <c r="M352" s="13"/>
    </row>
    <row r="353" spans="6:13" x14ac:dyDescent="0.2">
      <c r="F353" s="13"/>
      <c r="L353" s="13"/>
      <c r="M353" s="13"/>
    </row>
    <row r="354" spans="6:13" x14ac:dyDescent="0.2">
      <c r="F354" s="13"/>
      <c r="L354" s="13"/>
      <c r="M354" s="13"/>
    </row>
    <row r="355" spans="6:13" x14ac:dyDescent="0.2">
      <c r="F355" s="13"/>
      <c r="L355" s="13"/>
      <c r="M355" s="13"/>
    </row>
    <row r="356" spans="6:13" x14ac:dyDescent="0.2">
      <c r="F356" s="13"/>
      <c r="L356" s="13"/>
      <c r="M356" s="13"/>
    </row>
    <row r="357" spans="6:13" x14ac:dyDescent="0.2">
      <c r="F357" s="13"/>
      <c r="L357" s="13"/>
      <c r="M357" s="13"/>
    </row>
    <row r="358" spans="6:13" x14ac:dyDescent="0.2">
      <c r="F358" s="13"/>
      <c r="L358" s="13"/>
      <c r="M358" s="13"/>
    </row>
    <row r="359" spans="6:13" x14ac:dyDescent="0.2">
      <c r="F359" s="13"/>
      <c r="L359" s="13"/>
      <c r="M359" s="13"/>
    </row>
    <row r="360" spans="6:13" x14ac:dyDescent="0.2">
      <c r="F360" s="13"/>
      <c r="L360" s="13"/>
      <c r="M360" s="13"/>
    </row>
    <row r="361" spans="6:13" x14ac:dyDescent="0.2">
      <c r="F361" s="13"/>
      <c r="L361" s="13"/>
      <c r="M361" s="13"/>
    </row>
    <row r="362" spans="6:13" x14ac:dyDescent="0.2">
      <c r="F362" s="13"/>
      <c r="L362" s="13"/>
      <c r="M362" s="13"/>
    </row>
    <row r="363" spans="6:13" x14ac:dyDescent="0.2">
      <c r="F363" s="13"/>
      <c r="L363" s="13"/>
      <c r="M363" s="13"/>
    </row>
    <row r="364" spans="6:13" x14ac:dyDescent="0.2">
      <c r="F364" s="13"/>
      <c r="L364" s="13"/>
      <c r="M364" s="13"/>
    </row>
    <row r="365" spans="6:13" x14ac:dyDescent="0.2">
      <c r="F365" s="13"/>
      <c r="L365" s="13"/>
      <c r="M365" s="13"/>
    </row>
    <row r="366" spans="6:13" x14ac:dyDescent="0.2">
      <c r="F366" s="13"/>
      <c r="L366" s="13"/>
      <c r="M366" s="13"/>
    </row>
    <row r="367" spans="6:13" x14ac:dyDescent="0.2">
      <c r="F367" s="13"/>
      <c r="L367" s="13"/>
      <c r="M367" s="13"/>
    </row>
    <row r="368" spans="6:13" x14ac:dyDescent="0.2">
      <c r="F368" s="13"/>
      <c r="L368" s="13"/>
      <c r="M368" s="13"/>
    </row>
    <row r="369" spans="6:13" x14ac:dyDescent="0.2">
      <c r="F369" s="13"/>
      <c r="L369" s="13"/>
      <c r="M369" s="13"/>
    </row>
    <row r="370" spans="6:13" x14ac:dyDescent="0.2">
      <c r="F370" s="13"/>
      <c r="L370" s="13"/>
      <c r="M370" s="13"/>
    </row>
    <row r="371" spans="6:13" x14ac:dyDescent="0.2">
      <c r="F371" s="13"/>
      <c r="L371" s="13"/>
      <c r="M371" s="13"/>
    </row>
    <row r="372" spans="6:13" x14ac:dyDescent="0.2">
      <c r="F372" s="13"/>
      <c r="L372" s="13"/>
      <c r="M372" s="13"/>
    </row>
    <row r="373" spans="6:13" x14ac:dyDescent="0.2">
      <c r="F373" s="13"/>
      <c r="L373" s="13"/>
      <c r="M373" s="13"/>
    </row>
    <row r="374" spans="6:13" x14ac:dyDescent="0.2">
      <c r="F374" s="13"/>
      <c r="L374" s="13"/>
      <c r="M374" s="13"/>
    </row>
    <row r="375" spans="6:13" x14ac:dyDescent="0.2">
      <c r="F375" s="13"/>
      <c r="L375" s="13"/>
      <c r="M375" s="13"/>
    </row>
    <row r="376" spans="6:13" x14ac:dyDescent="0.2">
      <c r="F376" s="13"/>
      <c r="L376" s="13"/>
      <c r="M376" s="13"/>
    </row>
    <row r="377" spans="6:13" x14ac:dyDescent="0.2">
      <c r="F377" s="13"/>
      <c r="L377" s="13"/>
      <c r="M377" s="13"/>
    </row>
    <row r="378" spans="6:13" x14ac:dyDescent="0.2">
      <c r="F378" s="13"/>
      <c r="L378" s="13"/>
      <c r="M378" s="13"/>
    </row>
    <row r="379" spans="6:13" x14ac:dyDescent="0.2">
      <c r="F379" s="13"/>
      <c r="L379" s="13"/>
      <c r="M379" s="13"/>
    </row>
    <row r="380" spans="6:13" x14ac:dyDescent="0.2">
      <c r="F380" s="13"/>
      <c r="L380" s="13"/>
      <c r="M380" s="13"/>
    </row>
    <row r="381" spans="6:13" x14ac:dyDescent="0.2">
      <c r="F381" s="13"/>
      <c r="L381" s="13"/>
      <c r="M381" s="13"/>
    </row>
    <row r="382" spans="6:13" x14ac:dyDescent="0.2">
      <c r="F382" s="13"/>
      <c r="L382" s="13"/>
      <c r="M382" s="13"/>
    </row>
    <row r="383" spans="6:13" x14ac:dyDescent="0.2">
      <c r="F383" s="13"/>
      <c r="L383" s="13"/>
      <c r="M383" s="13"/>
    </row>
    <row r="384" spans="6:13" x14ac:dyDescent="0.2">
      <c r="F384" s="13"/>
      <c r="L384" s="13"/>
      <c r="M384" s="13"/>
    </row>
    <row r="385" spans="6:13" x14ac:dyDescent="0.2">
      <c r="F385" s="13"/>
      <c r="L385" s="13"/>
      <c r="M385" s="13"/>
    </row>
    <row r="386" spans="6:13" x14ac:dyDescent="0.2">
      <c r="F386" s="13"/>
      <c r="L386" s="13"/>
      <c r="M386" s="13"/>
    </row>
    <row r="387" spans="6:13" x14ac:dyDescent="0.2">
      <c r="F387" s="13"/>
      <c r="L387" s="13"/>
      <c r="M387" s="13"/>
    </row>
    <row r="388" spans="6:13" x14ac:dyDescent="0.2">
      <c r="F388" s="13"/>
      <c r="L388" s="13"/>
      <c r="M388" s="13"/>
    </row>
    <row r="389" spans="6:13" x14ac:dyDescent="0.2">
      <c r="F389" s="13"/>
      <c r="L389" s="13"/>
      <c r="M389" s="13"/>
    </row>
    <row r="390" spans="6:13" x14ac:dyDescent="0.2">
      <c r="F390" s="13"/>
      <c r="L390" s="13"/>
      <c r="M390" s="13"/>
    </row>
    <row r="391" spans="6:13" x14ac:dyDescent="0.2">
      <c r="F391" s="13"/>
      <c r="L391" s="13"/>
      <c r="M391" s="13"/>
    </row>
    <row r="392" spans="6:13" x14ac:dyDescent="0.2">
      <c r="F392" s="13"/>
      <c r="L392" s="13"/>
      <c r="M392" s="13"/>
    </row>
    <row r="393" spans="6:13" x14ac:dyDescent="0.2">
      <c r="F393" s="13"/>
      <c r="L393" s="13"/>
      <c r="M393" s="13"/>
    </row>
    <row r="394" spans="6:13" x14ac:dyDescent="0.2">
      <c r="F394" s="13"/>
      <c r="L394" s="13"/>
      <c r="M394" s="13"/>
    </row>
    <row r="395" spans="6:13" x14ac:dyDescent="0.2">
      <c r="F395" s="13"/>
      <c r="L395" s="13"/>
      <c r="M395" s="13"/>
    </row>
    <row r="396" spans="6:13" x14ac:dyDescent="0.2">
      <c r="F396" s="13"/>
      <c r="L396" s="13"/>
      <c r="M396" s="13"/>
    </row>
    <row r="397" spans="6:13" x14ac:dyDescent="0.2">
      <c r="F397" s="13"/>
      <c r="L397" s="13"/>
      <c r="M397" s="13"/>
    </row>
    <row r="398" spans="6:13" x14ac:dyDescent="0.2">
      <c r="F398" s="13"/>
      <c r="L398" s="13"/>
      <c r="M398" s="13"/>
    </row>
    <row r="399" spans="6:13" x14ac:dyDescent="0.2">
      <c r="F399" s="13"/>
      <c r="L399" s="13"/>
      <c r="M399" s="13"/>
    </row>
    <row r="400" spans="6:13" x14ac:dyDescent="0.2">
      <c r="F400" s="13"/>
      <c r="L400" s="13"/>
      <c r="M400" s="13"/>
    </row>
    <row r="401" spans="6:13" x14ac:dyDescent="0.2">
      <c r="F401" s="13"/>
      <c r="L401" s="13"/>
      <c r="M401" s="13"/>
    </row>
    <row r="402" spans="6:13" x14ac:dyDescent="0.2">
      <c r="F402" s="13"/>
      <c r="L402" s="13"/>
      <c r="M402" s="13"/>
    </row>
    <row r="403" spans="6:13" x14ac:dyDescent="0.2">
      <c r="F403" s="13"/>
      <c r="L403" s="13"/>
      <c r="M403" s="13"/>
    </row>
    <row r="404" spans="6:13" x14ac:dyDescent="0.2">
      <c r="F404" s="13"/>
      <c r="L404" s="13"/>
      <c r="M404" s="13"/>
    </row>
    <row r="405" spans="6:13" x14ac:dyDescent="0.2">
      <c r="F405" s="13"/>
      <c r="L405" s="13"/>
      <c r="M405" s="13"/>
    </row>
    <row r="406" spans="6:13" x14ac:dyDescent="0.2">
      <c r="F406" s="13"/>
      <c r="L406" s="13"/>
      <c r="M406" s="13"/>
    </row>
    <row r="407" spans="6:13" x14ac:dyDescent="0.2">
      <c r="F407" s="13"/>
      <c r="L407" s="13"/>
      <c r="M407" s="13"/>
    </row>
    <row r="408" spans="6:13" x14ac:dyDescent="0.2">
      <c r="F408" s="13"/>
      <c r="L408" s="13"/>
      <c r="M408" s="13"/>
    </row>
    <row r="409" spans="6:13" x14ac:dyDescent="0.2">
      <c r="F409" s="13"/>
      <c r="L409" s="13"/>
      <c r="M409" s="13"/>
    </row>
    <row r="410" spans="6:13" x14ac:dyDescent="0.2">
      <c r="F410" s="13"/>
      <c r="L410" s="13"/>
      <c r="M410" s="13"/>
    </row>
    <row r="411" spans="6:13" x14ac:dyDescent="0.2">
      <c r="F411" s="13"/>
      <c r="L411" s="13"/>
      <c r="M411" s="13"/>
    </row>
    <row r="412" spans="6:13" x14ac:dyDescent="0.2">
      <c r="F412" s="13"/>
      <c r="L412" s="13"/>
      <c r="M412" s="13"/>
    </row>
    <row r="413" spans="6:13" x14ac:dyDescent="0.2">
      <c r="F413" s="13"/>
      <c r="L413" s="13"/>
      <c r="M413" s="13"/>
    </row>
    <row r="414" spans="6:13" x14ac:dyDescent="0.2">
      <c r="F414" s="13"/>
      <c r="L414" s="13"/>
      <c r="M414" s="13"/>
    </row>
    <row r="415" spans="6:13" x14ac:dyDescent="0.2">
      <c r="F415" s="13"/>
      <c r="L415" s="13"/>
      <c r="M415" s="13"/>
    </row>
    <row r="416" spans="6:13" x14ac:dyDescent="0.2">
      <c r="F416" s="13"/>
      <c r="L416" s="13"/>
      <c r="M416" s="13"/>
    </row>
    <row r="417" spans="6:13" x14ac:dyDescent="0.2">
      <c r="F417" s="13"/>
      <c r="L417" s="13"/>
      <c r="M417" s="13"/>
    </row>
    <row r="418" spans="6:13" x14ac:dyDescent="0.2">
      <c r="F418" s="13"/>
      <c r="L418" s="13"/>
      <c r="M418" s="13"/>
    </row>
    <row r="419" spans="6:13" x14ac:dyDescent="0.2">
      <c r="F419" s="13"/>
      <c r="L419" s="13"/>
      <c r="M419" s="13"/>
    </row>
    <row r="420" spans="6:13" x14ac:dyDescent="0.2">
      <c r="F420" s="13"/>
      <c r="L420" s="13"/>
      <c r="M420" s="13"/>
    </row>
    <row r="421" spans="6:13" x14ac:dyDescent="0.2">
      <c r="F421" s="13"/>
      <c r="L421" s="13"/>
      <c r="M421" s="13"/>
    </row>
    <row r="422" spans="6:13" x14ac:dyDescent="0.2">
      <c r="F422" s="13"/>
      <c r="L422" s="13"/>
      <c r="M422" s="13"/>
    </row>
    <row r="423" spans="6:13" x14ac:dyDescent="0.2">
      <c r="F423" s="13"/>
      <c r="L423" s="13"/>
      <c r="M423" s="13"/>
    </row>
    <row r="424" spans="6:13" x14ac:dyDescent="0.2">
      <c r="F424" s="13"/>
      <c r="L424" s="13"/>
      <c r="M424" s="13"/>
    </row>
    <row r="425" spans="6:13" x14ac:dyDescent="0.2">
      <c r="F425" s="13"/>
      <c r="L425" s="13"/>
      <c r="M425" s="13"/>
    </row>
    <row r="426" spans="6:13" x14ac:dyDescent="0.2">
      <c r="F426" s="13"/>
      <c r="L426" s="13"/>
      <c r="M426" s="13"/>
    </row>
    <row r="427" spans="6:13" x14ac:dyDescent="0.2">
      <c r="F427" s="13"/>
      <c r="L427" s="13"/>
      <c r="M427" s="13"/>
    </row>
    <row r="428" spans="6:13" x14ac:dyDescent="0.2">
      <c r="F428" s="13"/>
      <c r="L428" s="13"/>
      <c r="M428" s="13"/>
    </row>
    <row r="429" spans="6:13" x14ac:dyDescent="0.2">
      <c r="F429" s="13"/>
      <c r="L429" s="13"/>
      <c r="M429" s="13"/>
    </row>
    <row r="430" spans="6:13" x14ac:dyDescent="0.2">
      <c r="F430" s="13"/>
      <c r="L430" s="13"/>
      <c r="M430" s="13"/>
    </row>
    <row r="431" spans="6:13" x14ac:dyDescent="0.2">
      <c r="F431" s="13"/>
      <c r="L431" s="13"/>
      <c r="M431" s="13"/>
    </row>
    <row r="432" spans="6:13" x14ac:dyDescent="0.2">
      <c r="F432" s="13"/>
      <c r="L432" s="13"/>
      <c r="M432" s="13"/>
    </row>
    <row r="433" spans="6:13" x14ac:dyDescent="0.2">
      <c r="F433" s="13"/>
      <c r="L433" s="13"/>
      <c r="M433" s="13"/>
    </row>
    <row r="434" spans="6:13" x14ac:dyDescent="0.2">
      <c r="F434" s="13"/>
      <c r="L434" s="13"/>
      <c r="M434" s="13"/>
    </row>
    <row r="435" spans="6:13" x14ac:dyDescent="0.2">
      <c r="F435" s="13"/>
      <c r="L435" s="13"/>
      <c r="M435" s="13"/>
    </row>
    <row r="436" spans="6:13" x14ac:dyDescent="0.2">
      <c r="F436" s="13"/>
      <c r="L436" s="13"/>
      <c r="M436" s="13"/>
    </row>
    <row r="437" spans="6:13" x14ac:dyDescent="0.2">
      <c r="F437" s="13"/>
      <c r="L437" s="13"/>
      <c r="M437" s="13"/>
    </row>
    <row r="438" spans="6:13" x14ac:dyDescent="0.2">
      <c r="F438" s="13"/>
      <c r="L438" s="13"/>
      <c r="M438" s="13"/>
    </row>
    <row r="439" spans="6:13" x14ac:dyDescent="0.2">
      <c r="F439" s="13"/>
      <c r="L439" s="13"/>
      <c r="M439" s="13"/>
    </row>
    <row r="440" spans="6:13" x14ac:dyDescent="0.2">
      <c r="F440" s="13"/>
      <c r="L440" s="13"/>
      <c r="M440" s="13"/>
    </row>
    <row r="441" spans="6:13" x14ac:dyDescent="0.2">
      <c r="F441" s="13"/>
      <c r="L441" s="13"/>
      <c r="M441" s="13"/>
    </row>
    <row r="442" spans="6:13" x14ac:dyDescent="0.2">
      <c r="F442" s="13"/>
      <c r="L442" s="13"/>
      <c r="M442" s="13"/>
    </row>
    <row r="443" spans="6:13" x14ac:dyDescent="0.2">
      <c r="F443" s="13"/>
      <c r="L443" s="13"/>
      <c r="M443" s="13"/>
    </row>
    <row r="444" spans="6:13" x14ac:dyDescent="0.2">
      <c r="F444" s="13"/>
      <c r="L444" s="13"/>
      <c r="M444" s="13"/>
    </row>
    <row r="445" spans="6:13" x14ac:dyDescent="0.2">
      <c r="F445" s="13"/>
      <c r="L445" s="13"/>
      <c r="M445" s="13"/>
    </row>
    <row r="446" spans="6:13" x14ac:dyDescent="0.2">
      <c r="F446" s="13"/>
      <c r="L446" s="13"/>
      <c r="M446" s="13"/>
    </row>
    <row r="447" spans="6:13" x14ac:dyDescent="0.2">
      <c r="F447" s="13"/>
      <c r="L447" s="13"/>
      <c r="M447" s="13"/>
    </row>
    <row r="448" spans="6:13" x14ac:dyDescent="0.2">
      <c r="F448" s="13"/>
      <c r="L448" s="13"/>
      <c r="M448" s="13"/>
    </row>
    <row r="449" spans="6:13" x14ac:dyDescent="0.2">
      <c r="F449" s="13"/>
      <c r="L449" s="13"/>
      <c r="M449" s="13"/>
    </row>
    <row r="450" spans="6:13" x14ac:dyDescent="0.2">
      <c r="F450" s="13"/>
      <c r="L450" s="13"/>
      <c r="M450" s="13"/>
    </row>
    <row r="451" spans="6:13" x14ac:dyDescent="0.2">
      <c r="F451" s="13"/>
      <c r="L451" s="13"/>
      <c r="M451" s="13"/>
    </row>
    <row r="452" spans="6:13" x14ac:dyDescent="0.2">
      <c r="F452" s="13"/>
      <c r="L452" s="13"/>
      <c r="M452" s="13"/>
    </row>
    <row r="453" spans="6:13" x14ac:dyDescent="0.2">
      <c r="F453" s="13"/>
      <c r="L453" s="13"/>
      <c r="M453" s="13"/>
    </row>
    <row r="454" spans="6:13" x14ac:dyDescent="0.2">
      <c r="F454" s="13"/>
      <c r="L454" s="13"/>
      <c r="M454" s="13"/>
    </row>
    <row r="455" spans="6:13" x14ac:dyDescent="0.2">
      <c r="F455" s="13"/>
      <c r="L455" s="13"/>
      <c r="M455" s="13"/>
    </row>
    <row r="456" spans="6:13" x14ac:dyDescent="0.2">
      <c r="F456" s="13"/>
      <c r="L456" s="13"/>
      <c r="M456" s="13"/>
    </row>
    <row r="457" spans="6:13" x14ac:dyDescent="0.2">
      <c r="F457" s="13"/>
      <c r="L457" s="13"/>
      <c r="M457" s="13"/>
    </row>
    <row r="458" spans="6:13" x14ac:dyDescent="0.2">
      <c r="F458" s="13"/>
      <c r="L458" s="13"/>
      <c r="M458" s="13"/>
    </row>
    <row r="459" spans="6:13" x14ac:dyDescent="0.2">
      <c r="F459" s="13"/>
      <c r="L459" s="13"/>
      <c r="M459" s="13"/>
    </row>
    <row r="460" spans="6:13" x14ac:dyDescent="0.2">
      <c r="F460" s="13"/>
      <c r="L460" s="13"/>
      <c r="M460" s="13"/>
    </row>
    <row r="461" spans="6:13" x14ac:dyDescent="0.2">
      <c r="F461" s="13"/>
      <c r="L461" s="13"/>
      <c r="M461" s="13"/>
    </row>
    <row r="462" spans="6:13" x14ac:dyDescent="0.2">
      <c r="F462" s="13"/>
      <c r="L462" s="13"/>
      <c r="M462" s="13"/>
    </row>
    <row r="463" spans="6:13" x14ac:dyDescent="0.2">
      <c r="F463" s="13"/>
      <c r="L463" s="13"/>
      <c r="M463" s="13"/>
    </row>
    <row r="464" spans="6:13" x14ac:dyDescent="0.2">
      <c r="F464" s="13"/>
      <c r="L464" s="13"/>
      <c r="M464" s="13"/>
    </row>
    <row r="465" spans="6:13" x14ac:dyDescent="0.2">
      <c r="F465" s="13"/>
      <c r="L465" s="13"/>
      <c r="M465" s="13"/>
    </row>
    <row r="466" spans="6:13" x14ac:dyDescent="0.2">
      <c r="F466" s="13"/>
      <c r="L466" s="13"/>
      <c r="M466" s="13"/>
    </row>
    <row r="467" spans="6:13" x14ac:dyDescent="0.2">
      <c r="F467" s="13"/>
      <c r="L467" s="13"/>
      <c r="M467" s="13"/>
    </row>
    <row r="468" spans="6:13" x14ac:dyDescent="0.2">
      <c r="F468" s="13"/>
      <c r="L468" s="13"/>
      <c r="M468" s="13"/>
    </row>
    <row r="469" spans="6:13" x14ac:dyDescent="0.2">
      <c r="F469" s="13"/>
      <c r="L469" s="13"/>
      <c r="M469" s="13"/>
    </row>
    <row r="470" spans="6:13" x14ac:dyDescent="0.2">
      <c r="F470" s="13"/>
      <c r="L470" s="13"/>
      <c r="M470" s="13"/>
    </row>
    <row r="471" spans="6:13" x14ac:dyDescent="0.2">
      <c r="F471" s="13"/>
      <c r="L471" s="13"/>
      <c r="M471" s="13"/>
    </row>
    <row r="472" spans="6:13" x14ac:dyDescent="0.2">
      <c r="F472" s="13"/>
      <c r="L472" s="13"/>
      <c r="M472" s="13"/>
    </row>
    <row r="473" spans="6:13" x14ac:dyDescent="0.2">
      <c r="F473" s="13"/>
      <c r="L473" s="13"/>
      <c r="M473" s="13"/>
    </row>
    <row r="474" spans="6:13" x14ac:dyDescent="0.2">
      <c r="F474" s="13"/>
      <c r="L474" s="13"/>
      <c r="M474" s="13"/>
    </row>
    <row r="475" spans="6:13" x14ac:dyDescent="0.2">
      <c r="F475" s="13"/>
      <c r="L475" s="13"/>
      <c r="M475" s="13"/>
    </row>
    <row r="476" spans="6:13" x14ac:dyDescent="0.2">
      <c r="F476" s="13"/>
      <c r="L476" s="13"/>
      <c r="M476" s="13"/>
    </row>
    <row r="477" spans="6:13" x14ac:dyDescent="0.2">
      <c r="F477" s="13"/>
      <c r="L477" s="13"/>
      <c r="M477" s="13"/>
    </row>
    <row r="478" spans="6:13" x14ac:dyDescent="0.2">
      <c r="F478" s="13"/>
      <c r="L478" s="13"/>
      <c r="M478" s="13"/>
    </row>
    <row r="479" spans="6:13" x14ac:dyDescent="0.2">
      <c r="F479" s="13"/>
      <c r="L479" s="13"/>
      <c r="M479" s="13"/>
    </row>
    <row r="480" spans="6:13" x14ac:dyDescent="0.2">
      <c r="F480" s="13"/>
      <c r="L480" s="13"/>
      <c r="M480" s="13"/>
    </row>
    <row r="481" spans="6:13" x14ac:dyDescent="0.2">
      <c r="F481" s="13"/>
      <c r="L481" s="13"/>
      <c r="M481" s="13"/>
    </row>
    <row r="482" spans="6:13" x14ac:dyDescent="0.2">
      <c r="F482" s="13"/>
      <c r="L482" s="13"/>
      <c r="M482" s="13"/>
    </row>
    <row r="483" spans="6:13" x14ac:dyDescent="0.2">
      <c r="F483" s="13"/>
      <c r="L483" s="13"/>
      <c r="M483" s="13"/>
    </row>
    <row r="484" spans="6:13" x14ac:dyDescent="0.2">
      <c r="F484" s="13"/>
      <c r="L484" s="13"/>
      <c r="M484" s="13"/>
    </row>
    <row r="485" spans="6:13" x14ac:dyDescent="0.2">
      <c r="F485" s="13"/>
      <c r="L485" s="13"/>
      <c r="M485" s="13"/>
    </row>
    <row r="486" spans="6:13" x14ac:dyDescent="0.2">
      <c r="F486" s="13"/>
      <c r="L486" s="13"/>
      <c r="M486" s="13"/>
    </row>
    <row r="487" spans="6:13" x14ac:dyDescent="0.2">
      <c r="F487" s="13"/>
      <c r="L487" s="13"/>
      <c r="M487" s="13"/>
    </row>
    <row r="488" spans="6:13" x14ac:dyDescent="0.2">
      <c r="F488" s="13"/>
      <c r="L488" s="13"/>
      <c r="M488" s="13"/>
    </row>
    <row r="489" spans="6:13" x14ac:dyDescent="0.2">
      <c r="F489" s="13"/>
      <c r="L489" s="13"/>
      <c r="M489" s="13"/>
    </row>
    <row r="490" spans="6:13" x14ac:dyDescent="0.2">
      <c r="F490" s="13"/>
      <c r="L490" s="13"/>
      <c r="M490" s="13"/>
    </row>
    <row r="491" spans="6:13" x14ac:dyDescent="0.2">
      <c r="F491" s="13"/>
      <c r="L491" s="13"/>
      <c r="M491" s="13"/>
    </row>
    <row r="492" spans="6:13" x14ac:dyDescent="0.2">
      <c r="F492" s="13"/>
      <c r="L492" s="13"/>
      <c r="M492" s="13"/>
    </row>
    <row r="493" spans="6:13" x14ac:dyDescent="0.2">
      <c r="F493" s="13"/>
      <c r="L493" s="13"/>
      <c r="M493" s="13"/>
    </row>
    <row r="494" spans="6:13" x14ac:dyDescent="0.2">
      <c r="F494" s="13"/>
      <c r="L494" s="13"/>
      <c r="M494" s="13"/>
    </row>
    <row r="495" spans="6:13" x14ac:dyDescent="0.2">
      <c r="F495" s="13"/>
      <c r="L495" s="13"/>
      <c r="M495" s="13"/>
    </row>
    <row r="496" spans="6:13" x14ac:dyDescent="0.2">
      <c r="F496" s="13"/>
      <c r="L496" s="13"/>
      <c r="M496" s="13"/>
    </row>
    <row r="497" spans="6:13" x14ac:dyDescent="0.2">
      <c r="F497" s="13"/>
      <c r="L497" s="13"/>
      <c r="M497" s="13"/>
    </row>
    <row r="498" spans="6:13" x14ac:dyDescent="0.2">
      <c r="F498" s="13"/>
      <c r="L498" s="13"/>
      <c r="M498" s="13"/>
    </row>
    <row r="499" spans="6:13" x14ac:dyDescent="0.2">
      <c r="F499" s="13"/>
      <c r="L499" s="13"/>
      <c r="M499" s="13"/>
    </row>
    <row r="500" spans="6:13" x14ac:dyDescent="0.2">
      <c r="F500" s="13"/>
      <c r="L500" s="13"/>
      <c r="M500" s="13"/>
    </row>
    <row r="501" spans="6:13" x14ac:dyDescent="0.2">
      <c r="F501" s="13"/>
      <c r="L501" s="13"/>
      <c r="M501" s="13"/>
    </row>
    <row r="502" spans="6:13" x14ac:dyDescent="0.2">
      <c r="F502" s="13"/>
      <c r="L502" s="13"/>
      <c r="M502" s="13"/>
    </row>
    <row r="503" spans="6:13" x14ac:dyDescent="0.2">
      <c r="F503" s="13"/>
      <c r="L503" s="13"/>
      <c r="M503" s="13"/>
    </row>
    <row r="504" spans="6:13" x14ac:dyDescent="0.2">
      <c r="F504" s="13"/>
      <c r="L504" s="13"/>
      <c r="M504" s="13"/>
    </row>
    <row r="505" spans="6:13" x14ac:dyDescent="0.2">
      <c r="F505" s="13"/>
      <c r="L505" s="13"/>
      <c r="M505" s="13"/>
    </row>
    <row r="506" spans="6:13" x14ac:dyDescent="0.2">
      <c r="F506" s="13"/>
      <c r="L506" s="13"/>
      <c r="M506" s="13"/>
    </row>
    <row r="507" spans="6:13" x14ac:dyDescent="0.2">
      <c r="F507" s="13"/>
      <c r="L507" s="13"/>
      <c r="M507" s="13"/>
    </row>
    <row r="508" spans="6:13" x14ac:dyDescent="0.2">
      <c r="F508" s="13"/>
      <c r="L508" s="13"/>
      <c r="M508" s="13"/>
    </row>
    <row r="509" spans="6:13" x14ac:dyDescent="0.2">
      <c r="F509" s="13"/>
      <c r="L509" s="13"/>
      <c r="M509" s="13"/>
    </row>
    <row r="510" spans="6:13" x14ac:dyDescent="0.2">
      <c r="F510" s="13"/>
      <c r="L510" s="13"/>
      <c r="M510" s="13"/>
    </row>
    <row r="511" spans="6:13" x14ac:dyDescent="0.2">
      <c r="F511" s="13"/>
      <c r="L511" s="13"/>
      <c r="M511" s="13"/>
    </row>
    <row r="512" spans="6:13" x14ac:dyDescent="0.2">
      <c r="F512" s="13"/>
      <c r="L512" s="13"/>
      <c r="M512" s="13"/>
    </row>
    <row r="513" spans="6:13" x14ac:dyDescent="0.2">
      <c r="F513" s="13"/>
      <c r="L513" s="13"/>
      <c r="M513" s="13"/>
    </row>
    <row r="514" spans="6:13" x14ac:dyDescent="0.2">
      <c r="F514" s="13"/>
      <c r="L514" s="13"/>
      <c r="M514" s="13"/>
    </row>
    <row r="515" spans="6:13" x14ac:dyDescent="0.2">
      <c r="F515" s="13"/>
      <c r="L515" s="13"/>
      <c r="M515" s="13"/>
    </row>
    <row r="516" spans="6:13" x14ac:dyDescent="0.2">
      <c r="F516" s="13"/>
      <c r="L516" s="13"/>
      <c r="M516" s="13"/>
    </row>
    <row r="517" spans="6:13" x14ac:dyDescent="0.2">
      <c r="F517" s="13"/>
      <c r="L517" s="13"/>
      <c r="M517" s="13"/>
    </row>
    <row r="518" spans="6:13" x14ac:dyDescent="0.2">
      <c r="F518" s="13"/>
      <c r="L518" s="13"/>
      <c r="M518" s="13"/>
    </row>
    <row r="519" spans="6:13" x14ac:dyDescent="0.2">
      <c r="F519" s="13"/>
      <c r="L519" s="13"/>
      <c r="M519" s="13"/>
    </row>
    <row r="520" spans="6:13" x14ac:dyDescent="0.2">
      <c r="F520" s="13"/>
      <c r="L520" s="13"/>
      <c r="M520" s="13"/>
    </row>
    <row r="521" spans="6:13" x14ac:dyDescent="0.2">
      <c r="F521" s="13"/>
      <c r="L521" s="13"/>
      <c r="M521" s="13"/>
    </row>
    <row r="522" spans="6:13" x14ac:dyDescent="0.2">
      <c r="F522" s="13"/>
      <c r="L522" s="13"/>
      <c r="M522" s="13"/>
    </row>
    <row r="523" spans="6:13" x14ac:dyDescent="0.2">
      <c r="F523" s="13"/>
      <c r="L523" s="13"/>
      <c r="M523" s="13"/>
    </row>
    <row r="524" spans="6:13" x14ac:dyDescent="0.2">
      <c r="F524" s="13"/>
      <c r="L524" s="13"/>
      <c r="M524" s="13"/>
    </row>
    <row r="525" spans="6:13" x14ac:dyDescent="0.2">
      <c r="F525" s="13"/>
      <c r="L525" s="13"/>
      <c r="M525" s="13"/>
    </row>
    <row r="526" spans="6:13" x14ac:dyDescent="0.2">
      <c r="F526" s="13"/>
      <c r="L526" s="13"/>
      <c r="M526" s="13"/>
    </row>
    <row r="527" spans="6:13" x14ac:dyDescent="0.2">
      <c r="F527" s="13"/>
      <c r="L527" s="13"/>
      <c r="M527" s="13"/>
    </row>
    <row r="528" spans="6:13" x14ac:dyDescent="0.2">
      <c r="F528" s="13"/>
      <c r="L528" s="13"/>
      <c r="M528" s="13"/>
    </row>
    <row r="529" spans="6:13" x14ac:dyDescent="0.2">
      <c r="F529" s="13"/>
      <c r="L529" s="13"/>
      <c r="M529" s="13"/>
    </row>
    <row r="530" spans="6:13" x14ac:dyDescent="0.2">
      <c r="F530" s="13"/>
      <c r="L530" s="13"/>
      <c r="M530" s="13"/>
    </row>
    <row r="531" spans="6:13" x14ac:dyDescent="0.2">
      <c r="F531" s="13"/>
      <c r="L531" s="13"/>
      <c r="M531" s="13"/>
    </row>
    <row r="532" spans="6:13" x14ac:dyDescent="0.2">
      <c r="F532" s="13"/>
      <c r="L532" s="13"/>
      <c r="M532" s="13"/>
    </row>
    <row r="533" spans="6:13" x14ac:dyDescent="0.2">
      <c r="F533" s="13"/>
      <c r="L533" s="13"/>
      <c r="M533" s="13"/>
    </row>
    <row r="534" spans="6:13" x14ac:dyDescent="0.2">
      <c r="F534" s="13"/>
      <c r="L534" s="13"/>
      <c r="M534" s="13"/>
    </row>
    <row r="535" spans="6:13" x14ac:dyDescent="0.2">
      <c r="F535" s="13"/>
      <c r="L535" s="13"/>
      <c r="M535" s="13"/>
    </row>
    <row r="536" spans="6:13" x14ac:dyDescent="0.2">
      <c r="F536" s="13"/>
      <c r="L536" s="13"/>
      <c r="M536" s="13"/>
    </row>
    <row r="537" spans="6:13" x14ac:dyDescent="0.2">
      <c r="F537" s="13"/>
      <c r="L537" s="13"/>
      <c r="M537" s="13"/>
    </row>
    <row r="538" spans="6:13" x14ac:dyDescent="0.2">
      <c r="F538" s="13"/>
      <c r="L538" s="13"/>
      <c r="M538" s="13"/>
    </row>
    <row r="539" spans="6:13" x14ac:dyDescent="0.2">
      <c r="F539" s="13"/>
      <c r="L539" s="13"/>
      <c r="M539" s="13"/>
    </row>
    <row r="540" spans="6:13" x14ac:dyDescent="0.2">
      <c r="F540" s="13"/>
      <c r="L540" s="13"/>
      <c r="M540" s="13"/>
    </row>
    <row r="541" spans="6:13" x14ac:dyDescent="0.2">
      <c r="F541" s="13"/>
      <c r="L541" s="13"/>
      <c r="M541" s="13"/>
    </row>
    <row r="542" spans="6:13" x14ac:dyDescent="0.2">
      <c r="F542" s="13"/>
      <c r="L542" s="13"/>
      <c r="M542" s="13"/>
    </row>
    <row r="543" spans="6:13" x14ac:dyDescent="0.2">
      <c r="F543" s="13"/>
      <c r="L543" s="13"/>
      <c r="M543" s="13"/>
    </row>
    <row r="544" spans="6:13" x14ac:dyDescent="0.2">
      <c r="F544" s="13"/>
      <c r="L544" s="13"/>
      <c r="M544" s="13"/>
    </row>
    <row r="545" spans="6:13" x14ac:dyDescent="0.2">
      <c r="F545" s="13"/>
      <c r="L545" s="13"/>
      <c r="M545" s="13"/>
    </row>
    <row r="546" spans="6:13" x14ac:dyDescent="0.2">
      <c r="F546" s="13"/>
      <c r="L546" s="13"/>
      <c r="M546" s="13"/>
    </row>
    <row r="547" spans="6:13" x14ac:dyDescent="0.2">
      <c r="F547" s="13"/>
      <c r="L547" s="13"/>
      <c r="M547" s="13"/>
    </row>
    <row r="548" spans="6:13" x14ac:dyDescent="0.2">
      <c r="F548" s="13"/>
      <c r="L548" s="13"/>
      <c r="M548" s="13"/>
    </row>
    <row r="549" spans="6:13" x14ac:dyDescent="0.2">
      <c r="F549" s="13"/>
      <c r="L549" s="13"/>
      <c r="M549" s="13"/>
    </row>
    <row r="550" spans="6:13" x14ac:dyDescent="0.2">
      <c r="F550" s="13"/>
      <c r="L550" s="13"/>
      <c r="M550" s="13"/>
    </row>
    <row r="551" spans="6:13" x14ac:dyDescent="0.2">
      <c r="F551" s="13"/>
      <c r="L551" s="13"/>
      <c r="M551" s="13"/>
    </row>
    <row r="552" spans="6:13" x14ac:dyDescent="0.2">
      <c r="F552" s="13"/>
      <c r="L552" s="13"/>
      <c r="M552" s="13"/>
    </row>
    <row r="553" spans="6:13" x14ac:dyDescent="0.2">
      <c r="F553" s="13"/>
      <c r="L553" s="13"/>
      <c r="M553" s="13"/>
    </row>
    <row r="554" spans="6:13" x14ac:dyDescent="0.2">
      <c r="F554" s="13"/>
      <c r="L554" s="13"/>
      <c r="M554" s="13"/>
    </row>
    <row r="555" spans="6:13" x14ac:dyDescent="0.2">
      <c r="F555" s="13"/>
      <c r="L555" s="13"/>
      <c r="M555" s="13"/>
    </row>
    <row r="556" spans="6:13" x14ac:dyDescent="0.2">
      <c r="F556" s="13"/>
      <c r="L556" s="13"/>
      <c r="M556" s="13"/>
    </row>
    <row r="557" spans="6:13" x14ac:dyDescent="0.2">
      <c r="F557" s="13"/>
      <c r="L557" s="13"/>
      <c r="M557" s="13"/>
    </row>
    <row r="558" spans="6:13" x14ac:dyDescent="0.2">
      <c r="F558" s="13"/>
      <c r="L558" s="13"/>
      <c r="M558" s="13"/>
    </row>
    <row r="559" spans="6:13" x14ac:dyDescent="0.2">
      <c r="F559" s="13"/>
      <c r="L559" s="13"/>
      <c r="M559" s="13"/>
    </row>
    <row r="560" spans="6:13" x14ac:dyDescent="0.2">
      <c r="F560" s="13"/>
      <c r="L560" s="13"/>
      <c r="M560" s="13"/>
    </row>
    <row r="561" spans="6:13" x14ac:dyDescent="0.2">
      <c r="F561" s="13"/>
      <c r="L561" s="13"/>
      <c r="M561" s="13"/>
    </row>
    <row r="562" spans="6:13" x14ac:dyDescent="0.2">
      <c r="F562" s="13"/>
      <c r="L562" s="13"/>
      <c r="M562" s="13"/>
    </row>
    <row r="563" spans="6:13" x14ac:dyDescent="0.2">
      <c r="F563" s="13"/>
      <c r="L563" s="13"/>
      <c r="M563" s="13"/>
    </row>
    <row r="564" spans="6:13" x14ac:dyDescent="0.2">
      <c r="F564" s="13"/>
      <c r="L564" s="13"/>
      <c r="M564" s="13"/>
    </row>
    <row r="565" spans="6:13" x14ac:dyDescent="0.2">
      <c r="F565" s="13"/>
      <c r="L565" s="13"/>
      <c r="M565" s="13"/>
    </row>
    <row r="566" spans="6:13" x14ac:dyDescent="0.2">
      <c r="F566" s="13"/>
      <c r="L566" s="13"/>
      <c r="M566" s="13"/>
    </row>
    <row r="567" spans="6:13" x14ac:dyDescent="0.2">
      <c r="F567" s="13"/>
      <c r="L567" s="13"/>
      <c r="M567" s="13"/>
    </row>
    <row r="568" spans="6:13" x14ac:dyDescent="0.2">
      <c r="F568" s="13"/>
      <c r="L568" s="13"/>
      <c r="M568" s="13"/>
    </row>
    <row r="569" spans="6:13" x14ac:dyDescent="0.2">
      <c r="F569" s="13"/>
      <c r="L569" s="13"/>
      <c r="M569" s="13"/>
    </row>
    <row r="570" spans="6:13" x14ac:dyDescent="0.2">
      <c r="F570" s="13"/>
      <c r="L570" s="13"/>
      <c r="M570" s="13"/>
    </row>
    <row r="571" spans="6:13" x14ac:dyDescent="0.2">
      <c r="F571" s="13"/>
      <c r="L571" s="13"/>
      <c r="M571" s="13"/>
    </row>
    <row r="572" spans="6:13" x14ac:dyDescent="0.2">
      <c r="F572" s="13"/>
      <c r="L572" s="13"/>
      <c r="M572" s="13"/>
    </row>
    <row r="573" spans="6:13" x14ac:dyDescent="0.2">
      <c r="F573" s="13"/>
      <c r="L573" s="13"/>
      <c r="M573" s="13"/>
    </row>
    <row r="574" spans="6:13" x14ac:dyDescent="0.2">
      <c r="F574" s="13"/>
      <c r="L574" s="13"/>
      <c r="M574" s="13"/>
    </row>
    <row r="575" spans="6:13" x14ac:dyDescent="0.2">
      <c r="F575" s="13"/>
      <c r="L575" s="13"/>
      <c r="M575" s="13"/>
    </row>
    <row r="576" spans="6:13" x14ac:dyDescent="0.2">
      <c r="F576" s="13"/>
      <c r="L576" s="13"/>
      <c r="M576" s="13"/>
    </row>
    <row r="577" spans="6:13" x14ac:dyDescent="0.2">
      <c r="F577" s="13"/>
      <c r="L577" s="13"/>
      <c r="M577" s="13"/>
    </row>
    <row r="578" spans="6:13" x14ac:dyDescent="0.2">
      <c r="F578" s="13"/>
      <c r="L578" s="13"/>
      <c r="M578" s="13"/>
    </row>
    <row r="579" spans="6:13" x14ac:dyDescent="0.2">
      <c r="F579" s="13"/>
      <c r="L579" s="13"/>
      <c r="M579" s="13"/>
    </row>
    <row r="580" spans="6:13" x14ac:dyDescent="0.2">
      <c r="F580" s="13"/>
      <c r="L580" s="13"/>
      <c r="M580" s="13"/>
    </row>
    <row r="581" spans="6:13" x14ac:dyDescent="0.2">
      <c r="F581" s="13"/>
      <c r="L581" s="13"/>
      <c r="M581" s="13"/>
    </row>
    <row r="582" spans="6:13" x14ac:dyDescent="0.2">
      <c r="F582" s="13"/>
      <c r="L582" s="13"/>
      <c r="M582" s="13"/>
    </row>
    <row r="583" spans="6:13" x14ac:dyDescent="0.2">
      <c r="F583" s="13"/>
      <c r="L583" s="13"/>
      <c r="M583" s="13"/>
    </row>
    <row r="584" spans="6:13" x14ac:dyDescent="0.2">
      <c r="F584" s="13"/>
      <c r="L584" s="13"/>
      <c r="M584" s="13"/>
    </row>
    <row r="585" spans="6:13" x14ac:dyDescent="0.2">
      <c r="F585" s="13"/>
      <c r="L585" s="13"/>
      <c r="M585" s="13"/>
    </row>
    <row r="586" spans="6:13" x14ac:dyDescent="0.2">
      <c r="F586" s="13"/>
      <c r="L586" s="13"/>
      <c r="M586" s="13"/>
    </row>
    <row r="587" spans="6:13" x14ac:dyDescent="0.2">
      <c r="F587" s="13"/>
      <c r="L587" s="13"/>
      <c r="M587" s="13"/>
    </row>
    <row r="588" spans="6:13" x14ac:dyDescent="0.2">
      <c r="F588" s="13"/>
      <c r="L588" s="13"/>
      <c r="M588" s="13"/>
    </row>
    <row r="589" spans="6:13" x14ac:dyDescent="0.2">
      <c r="F589" s="13"/>
      <c r="L589" s="13"/>
      <c r="M589" s="13"/>
    </row>
    <row r="590" spans="6:13" x14ac:dyDescent="0.2">
      <c r="F590" s="13"/>
      <c r="L590" s="13"/>
      <c r="M590" s="13"/>
    </row>
    <row r="591" spans="6:13" x14ac:dyDescent="0.2">
      <c r="F591" s="13"/>
      <c r="L591" s="13"/>
      <c r="M591" s="13"/>
    </row>
    <row r="592" spans="6:13" x14ac:dyDescent="0.2">
      <c r="F592" s="13"/>
      <c r="L592" s="13"/>
      <c r="M592" s="13"/>
    </row>
    <row r="593" spans="6:13" x14ac:dyDescent="0.2">
      <c r="F593" s="13"/>
      <c r="L593" s="13"/>
      <c r="M593" s="13"/>
    </row>
    <row r="594" spans="6:13" x14ac:dyDescent="0.2">
      <c r="F594" s="13"/>
      <c r="L594" s="13"/>
      <c r="M594" s="13"/>
    </row>
    <row r="595" spans="6:13" x14ac:dyDescent="0.2">
      <c r="F595" s="13"/>
      <c r="L595" s="13"/>
      <c r="M595" s="13"/>
    </row>
    <row r="596" spans="6:13" x14ac:dyDescent="0.2">
      <c r="F596" s="13"/>
      <c r="L596" s="13"/>
      <c r="M596" s="13"/>
    </row>
    <row r="597" spans="6:13" x14ac:dyDescent="0.2">
      <c r="F597" s="13"/>
      <c r="L597" s="13"/>
      <c r="M597" s="13"/>
    </row>
    <row r="598" spans="6:13" x14ac:dyDescent="0.2">
      <c r="F598" s="13"/>
      <c r="L598" s="13"/>
      <c r="M598" s="13"/>
    </row>
    <row r="599" spans="6:13" x14ac:dyDescent="0.2">
      <c r="F599" s="13"/>
      <c r="L599" s="13"/>
      <c r="M599" s="13"/>
    </row>
    <row r="600" spans="6:13" x14ac:dyDescent="0.2">
      <c r="F600" s="13"/>
      <c r="L600" s="13"/>
      <c r="M600" s="13"/>
    </row>
    <row r="601" spans="6:13" x14ac:dyDescent="0.2">
      <c r="F601" s="13"/>
      <c r="L601" s="13"/>
      <c r="M601" s="13"/>
    </row>
    <row r="602" spans="6:13" x14ac:dyDescent="0.2">
      <c r="F602" s="13"/>
      <c r="L602" s="13"/>
      <c r="M602" s="13"/>
    </row>
    <row r="603" spans="6:13" x14ac:dyDescent="0.2">
      <c r="F603" s="13"/>
      <c r="L603" s="13"/>
      <c r="M603" s="13"/>
    </row>
    <row r="604" spans="6:13" x14ac:dyDescent="0.2">
      <c r="F604" s="13"/>
      <c r="L604" s="13"/>
      <c r="M604" s="13"/>
    </row>
    <row r="605" spans="6:13" x14ac:dyDescent="0.2">
      <c r="F605" s="13"/>
      <c r="L605" s="13"/>
      <c r="M605" s="13"/>
    </row>
    <row r="606" spans="6:13" x14ac:dyDescent="0.2">
      <c r="F606" s="13"/>
      <c r="L606" s="13"/>
      <c r="M606" s="13"/>
    </row>
    <row r="607" spans="6:13" x14ac:dyDescent="0.2">
      <c r="F607" s="13"/>
      <c r="L607" s="13"/>
      <c r="M607" s="13"/>
    </row>
    <row r="608" spans="6:13" x14ac:dyDescent="0.2">
      <c r="F608" s="13"/>
      <c r="L608" s="13"/>
      <c r="M608" s="13"/>
    </row>
    <row r="609" spans="6:13" x14ac:dyDescent="0.2">
      <c r="F609" s="13"/>
      <c r="L609" s="13"/>
      <c r="M609" s="13"/>
    </row>
    <row r="610" spans="6:13" x14ac:dyDescent="0.2">
      <c r="F610" s="13"/>
      <c r="L610" s="13"/>
      <c r="M610" s="13"/>
    </row>
    <row r="611" spans="6:13" x14ac:dyDescent="0.2">
      <c r="F611" s="13"/>
      <c r="L611" s="13"/>
      <c r="M611" s="13"/>
    </row>
    <row r="612" spans="6:13" x14ac:dyDescent="0.2">
      <c r="F612" s="13"/>
      <c r="L612" s="13"/>
      <c r="M612" s="13"/>
    </row>
    <row r="613" spans="6:13" x14ac:dyDescent="0.2">
      <c r="F613" s="13"/>
      <c r="L613" s="13"/>
      <c r="M613" s="13"/>
    </row>
    <row r="614" spans="6:13" x14ac:dyDescent="0.2">
      <c r="F614" s="13"/>
      <c r="L614" s="13"/>
      <c r="M614" s="13"/>
    </row>
    <row r="615" spans="6:13" x14ac:dyDescent="0.2">
      <c r="F615" s="13"/>
      <c r="L615" s="13"/>
      <c r="M615" s="13"/>
    </row>
    <row r="616" spans="6:13" x14ac:dyDescent="0.2">
      <c r="F616" s="13"/>
    </row>
    <row r="617" spans="6:13" x14ac:dyDescent="0.2">
      <c r="F617" s="13"/>
    </row>
    <row r="618" spans="6:13" x14ac:dyDescent="0.2">
      <c r="F618" s="13"/>
    </row>
    <row r="619" spans="6:13" x14ac:dyDescent="0.2">
      <c r="F619" s="13"/>
    </row>
    <row r="620" spans="6:13" x14ac:dyDescent="0.2">
      <c r="F620" s="13"/>
    </row>
    <row r="621" spans="6:13" x14ac:dyDescent="0.2">
      <c r="F621" s="13"/>
    </row>
    <row r="622" spans="6:13" x14ac:dyDescent="0.2">
      <c r="F622" s="13"/>
    </row>
    <row r="623" spans="6:13" x14ac:dyDescent="0.2">
      <c r="F623" s="13"/>
    </row>
    <row r="624" spans="6:13" x14ac:dyDescent="0.2">
      <c r="F624" s="13"/>
    </row>
    <row r="625" spans="6:6" x14ac:dyDescent="0.2">
      <c r="F625" s="13"/>
    </row>
    <row r="626" spans="6:6" x14ac:dyDescent="0.2">
      <c r="F626" s="13"/>
    </row>
    <row r="627" spans="6:6" x14ac:dyDescent="0.2">
      <c r="F627" s="13"/>
    </row>
    <row r="628" spans="6:6" x14ac:dyDescent="0.2">
      <c r="F628" s="13"/>
    </row>
    <row r="629" spans="6:6" x14ac:dyDescent="0.2">
      <c r="F629" s="13"/>
    </row>
    <row r="630" spans="6:6" x14ac:dyDescent="0.2">
      <c r="F630" s="13"/>
    </row>
    <row r="631" spans="6:6" x14ac:dyDescent="0.2">
      <c r="F631" s="13"/>
    </row>
    <row r="632" spans="6:6" x14ac:dyDescent="0.2">
      <c r="F632" s="13"/>
    </row>
    <row r="633" spans="6:6" x14ac:dyDescent="0.2">
      <c r="F633" s="13"/>
    </row>
    <row r="634" spans="6:6" x14ac:dyDescent="0.2">
      <c r="F634" s="13"/>
    </row>
    <row r="635" spans="6:6" x14ac:dyDescent="0.2">
      <c r="F635" s="13"/>
    </row>
    <row r="636" spans="6:6" x14ac:dyDescent="0.2">
      <c r="F636" s="13"/>
    </row>
    <row r="637" spans="6:6" x14ac:dyDescent="0.2">
      <c r="F637" s="13"/>
    </row>
    <row r="638" spans="6:6" x14ac:dyDescent="0.2">
      <c r="F638" s="13"/>
    </row>
    <row r="639" spans="6:6" x14ac:dyDescent="0.2">
      <c r="F639" s="13"/>
    </row>
    <row r="640" spans="6:6" x14ac:dyDescent="0.2">
      <c r="F640" s="13"/>
    </row>
    <row r="641" spans="6:6" x14ac:dyDescent="0.2">
      <c r="F641" s="13"/>
    </row>
    <row r="642" spans="6:6" x14ac:dyDescent="0.2">
      <c r="F642" s="13"/>
    </row>
    <row r="643" spans="6:6" x14ac:dyDescent="0.2">
      <c r="F643" s="13"/>
    </row>
    <row r="644" spans="6:6" x14ac:dyDescent="0.2">
      <c r="F644" s="13"/>
    </row>
    <row r="645" spans="6:6" x14ac:dyDescent="0.2">
      <c r="F645" s="13"/>
    </row>
    <row r="646" spans="6:6" x14ac:dyDescent="0.2">
      <c r="F646" s="13"/>
    </row>
    <row r="647" spans="6:6" x14ac:dyDescent="0.2">
      <c r="F647" s="13"/>
    </row>
    <row r="648" spans="6:6" x14ac:dyDescent="0.2">
      <c r="F648" s="13"/>
    </row>
    <row r="649" spans="6:6" x14ac:dyDescent="0.2">
      <c r="F649" s="13"/>
    </row>
    <row r="650" spans="6:6" x14ac:dyDescent="0.2">
      <c r="F650" s="13"/>
    </row>
    <row r="651" spans="6:6" x14ac:dyDescent="0.2">
      <c r="F651" s="13"/>
    </row>
    <row r="652" spans="6:6" x14ac:dyDescent="0.2">
      <c r="F652" s="13"/>
    </row>
    <row r="653" spans="6:6" x14ac:dyDescent="0.2">
      <c r="F653" s="13"/>
    </row>
    <row r="654" spans="6:6" x14ac:dyDescent="0.2">
      <c r="F654" s="13"/>
    </row>
    <row r="655" spans="6:6" x14ac:dyDescent="0.2">
      <c r="F655" s="13"/>
    </row>
    <row r="656" spans="6:6" x14ac:dyDescent="0.2">
      <c r="F656" s="13"/>
    </row>
    <row r="657" spans="6:6" x14ac:dyDescent="0.2">
      <c r="F657" s="13"/>
    </row>
    <row r="658" spans="6:6" x14ac:dyDescent="0.2">
      <c r="F658" s="13"/>
    </row>
    <row r="659" spans="6:6" x14ac:dyDescent="0.2">
      <c r="F659" s="13"/>
    </row>
    <row r="660" spans="6:6" x14ac:dyDescent="0.2">
      <c r="F660" s="13"/>
    </row>
    <row r="661" spans="6:6" x14ac:dyDescent="0.2">
      <c r="F661" s="13"/>
    </row>
    <row r="662" spans="6:6" x14ac:dyDescent="0.2">
      <c r="F662" s="13"/>
    </row>
    <row r="663" spans="6:6" x14ac:dyDescent="0.2">
      <c r="F663" s="13"/>
    </row>
    <row r="664" spans="6:6" x14ac:dyDescent="0.2">
      <c r="F664" s="13"/>
    </row>
    <row r="665" spans="6:6" x14ac:dyDescent="0.2">
      <c r="F665" s="13"/>
    </row>
    <row r="666" spans="6:6" x14ac:dyDescent="0.2">
      <c r="F666" s="13"/>
    </row>
    <row r="667" spans="6:6" x14ac:dyDescent="0.2">
      <c r="F667" s="13"/>
    </row>
    <row r="668" spans="6:6" x14ac:dyDescent="0.2">
      <c r="F668" s="13"/>
    </row>
    <row r="669" spans="6:6" x14ac:dyDescent="0.2">
      <c r="F669" s="13"/>
    </row>
    <row r="670" spans="6:6" x14ac:dyDescent="0.2">
      <c r="F670" s="13"/>
    </row>
    <row r="671" spans="6:6" x14ac:dyDescent="0.2">
      <c r="F671" s="13"/>
    </row>
  </sheetData>
  <dataValidations count="3">
    <dataValidation type="list" allowBlank="1" showInputMessage="1" showErrorMessage="1" sqref="K2:K48" xr:uid="{99CE490B-4C6C-DD49-B660-D067E44EE607}">
      <formula1>"Yes,No"</formula1>
    </dataValidation>
    <dataValidation type="list" allowBlank="1" showInputMessage="1" showErrorMessage="1" sqref="D2:D78" xr:uid="{A4FBD0D4-9124-054C-BAB5-BD4478C1E12A}">
      <formula1>"Call,Put"</formula1>
    </dataValidation>
    <dataValidation type="list" allowBlank="1" showInputMessage="1" showErrorMessage="1" sqref="C2:C122" xr:uid="{09AAE362-89D6-6E40-B2DD-3B535581768A}">
      <formula1>"Buy,Sell"</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Overview</vt:lpstr>
      <vt:lpstr>Trades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2024-01-30T08:53:20Z</dcterms:created>
  <dcterms:modified xsi:type="dcterms:W3CDTF">2024-06-25T13:53:22Z</dcterms:modified>
</cp:coreProperties>
</file>